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PODSTRANA-SRV\radni\FINANCIJE 2022\FIN IZVJEŠTAJI\2022\12-2022\"/>
    </mc:Choice>
  </mc:AlternateContent>
  <xr:revisionPtr revIDLastSave="0" documentId="13_ncr:1_{F8D24F2B-8F98-4196-9E03-38904CDA848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E280" i="9" s="1"/>
  <c r="B280" i="9" s="1"/>
  <c r="F280" i="9"/>
  <c r="H279" i="9"/>
  <c r="G279" i="9"/>
  <c r="F279" i="9"/>
  <c r="F278" i="9"/>
  <c r="F277" i="9"/>
  <c r="F276" i="9"/>
  <c r="F275" i="9" s="1"/>
  <c r="L274" i="9"/>
  <c r="F274" i="9" s="1"/>
  <c r="H274" i="9"/>
  <c r="I273" i="9"/>
  <c r="H273" i="9"/>
  <c r="F273" i="9"/>
  <c r="E272" i="9"/>
  <c r="M271" i="9"/>
  <c r="F271" i="9" s="1"/>
  <c r="B271" i="9" s="1"/>
  <c r="L271" i="9"/>
  <c r="E271" i="9"/>
  <c r="M270" i="9"/>
  <c r="F270" i="9" s="1"/>
  <c r="L270" i="9"/>
  <c r="E270" i="9"/>
  <c r="M269" i="9"/>
  <c r="L269" i="9"/>
  <c r="F269" i="9"/>
  <c r="E269" i="9"/>
  <c r="M268" i="9"/>
  <c r="L268" i="9"/>
  <c r="F268" i="9" s="1"/>
  <c r="E268" i="9"/>
  <c r="M267" i="9"/>
  <c r="L267" i="9"/>
  <c r="E267" i="9"/>
  <c r="M266" i="9"/>
  <c r="L266" i="9"/>
  <c r="F266" i="9" s="1"/>
  <c r="E266" i="9"/>
  <c r="B266" i="9" s="1"/>
  <c r="M265" i="9"/>
  <c r="L265" i="9"/>
  <c r="F265" i="9" s="1"/>
  <c r="B265" i="9" s="1"/>
  <c r="E265" i="9"/>
  <c r="M264" i="9"/>
  <c r="L264" i="9"/>
  <c r="F264" i="9" s="1"/>
  <c r="B264" i="9" s="1"/>
  <c r="E264" i="9"/>
  <c r="M263" i="9"/>
  <c r="F263" i="9" s="1"/>
  <c r="L263" i="9"/>
  <c r="E263" i="9"/>
  <c r="B263" i="9"/>
  <c r="M262" i="9"/>
  <c r="F262" i="9" s="1"/>
  <c r="L262" i="9"/>
  <c r="E262" i="9"/>
  <c r="B262" i="9" s="1"/>
  <c r="M261" i="9"/>
  <c r="L261" i="9"/>
  <c r="F261" i="9"/>
  <c r="E261" i="9"/>
  <c r="B261" i="9" s="1"/>
  <c r="M260" i="9"/>
  <c r="L260" i="9"/>
  <c r="F260" i="9" s="1"/>
  <c r="E260" i="9"/>
  <c r="M259" i="9"/>
  <c r="L259" i="9"/>
  <c r="F259" i="9" s="1"/>
  <c r="E259" i="9"/>
  <c r="M258" i="9"/>
  <c r="L258" i="9"/>
  <c r="F258" i="9" s="1"/>
  <c r="E258" i="9"/>
  <c r="M257" i="9"/>
  <c r="L257" i="9"/>
  <c r="F257" i="9" s="1"/>
  <c r="B257" i="9" s="1"/>
  <c r="E257" i="9"/>
  <c r="M256" i="9"/>
  <c r="L256" i="9"/>
  <c r="F256" i="9" s="1"/>
  <c r="B256" i="9" s="1"/>
  <c r="E256" i="9"/>
  <c r="M255" i="9"/>
  <c r="L255" i="9"/>
  <c r="F255" i="9" s="1"/>
  <c r="E255" i="9"/>
  <c r="B255" i="9"/>
  <c r="M254" i="9"/>
  <c r="L254" i="9"/>
  <c r="F254" i="9"/>
  <c r="E254" i="9"/>
  <c r="B254" i="9" s="1"/>
  <c r="M253" i="9"/>
  <c r="L253" i="9"/>
  <c r="F253" i="9"/>
  <c r="E253" i="9"/>
  <c r="M252" i="9"/>
  <c r="L252" i="9"/>
  <c r="F252" i="9" s="1"/>
  <c r="E252" i="9"/>
  <c r="M251" i="9"/>
  <c r="L251" i="9"/>
  <c r="E251" i="9"/>
  <c r="M250" i="9"/>
  <c r="L250" i="9"/>
  <c r="F250" i="9" s="1"/>
  <c r="E250" i="9"/>
  <c r="B250" i="9" s="1"/>
  <c r="M249" i="9"/>
  <c r="L249" i="9"/>
  <c r="F249" i="9" s="1"/>
  <c r="E249" i="9"/>
  <c r="B249" i="9" s="1"/>
  <c r="M248" i="9"/>
  <c r="L248" i="9"/>
  <c r="F248" i="9" s="1"/>
  <c r="B248" i="9" s="1"/>
  <c r="E248" i="9"/>
  <c r="M247" i="9"/>
  <c r="L247" i="9"/>
  <c r="F247" i="9" s="1"/>
  <c r="B247" i="9" s="1"/>
  <c r="E247" i="9"/>
  <c r="M246" i="9"/>
  <c r="L246" i="9"/>
  <c r="F246" i="9"/>
  <c r="E246" i="9"/>
  <c r="B246" i="9" s="1"/>
  <c r="M245" i="9"/>
  <c r="L245" i="9"/>
  <c r="F245" i="9"/>
  <c r="E245" i="9"/>
  <c r="M244" i="9"/>
  <c r="L244" i="9"/>
  <c r="F244" i="9" s="1"/>
  <c r="E244" i="9"/>
  <c r="B244" i="9" s="1"/>
  <c r="M243" i="9"/>
  <c r="L243" i="9"/>
  <c r="E243" i="9"/>
  <c r="M242" i="9"/>
  <c r="L242" i="9"/>
  <c r="F242" i="9" s="1"/>
  <c r="E242" i="9"/>
  <c r="B242" i="9" s="1"/>
  <c r="M241" i="9"/>
  <c r="L241" i="9"/>
  <c r="F241" i="9" s="1"/>
  <c r="E241" i="9"/>
  <c r="B241" i="9" s="1"/>
  <c r="M240" i="9"/>
  <c r="L240" i="9"/>
  <c r="F240" i="9" s="1"/>
  <c r="B240" i="9" s="1"/>
  <c r="E240" i="9"/>
  <c r="M239" i="9"/>
  <c r="L239" i="9"/>
  <c r="F239" i="9" s="1"/>
  <c r="B239" i="9" s="1"/>
  <c r="E239" i="9"/>
  <c r="M238" i="9"/>
  <c r="L238" i="9"/>
  <c r="F238" i="9"/>
  <c r="E238" i="9"/>
  <c r="B238" i="9" s="1"/>
  <c r="M237" i="9"/>
  <c r="L237" i="9"/>
  <c r="F237" i="9"/>
  <c r="E237" i="9"/>
  <c r="B237" i="9" s="1"/>
  <c r="M236" i="9"/>
  <c r="L236" i="9"/>
  <c r="F236" i="9" s="1"/>
  <c r="E236" i="9"/>
  <c r="B236" i="9" s="1"/>
  <c r="M235" i="9"/>
  <c r="L235" i="9"/>
  <c r="E235" i="9"/>
  <c r="M234" i="9"/>
  <c r="L234" i="9"/>
  <c r="F234" i="9" s="1"/>
  <c r="E234" i="9"/>
  <c r="B234" i="9" s="1"/>
  <c r="M233" i="9"/>
  <c r="L233" i="9"/>
  <c r="F233" i="9" s="1"/>
  <c r="E233" i="9"/>
  <c r="B233" i="9" s="1"/>
  <c r="M232" i="9"/>
  <c r="L232" i="9"/>
  <c r="F232" i="9" s="1"/>
  <c r="B232" i="9" s="1"/>
  <c r="E232" i="9"/>
  <c r="M231" i="9"/>
  <c r="L231" i="9"/>
  <c r="F231" i="9" s="1"/>
  <c r="E231" i="9"/>
  <c r="B231" i="9"/>
  <c r="M230" i="9"/>
  <c r="L230" i="9"/>
  <c r="F230" i="9"/>
  <c r="E230" i="9"/>
  <c r="B230" i="9" s="1"/>
  <c r="M229" i="9"/>
  <c r="L229" i="9"/>
  <c r="F229" i="9"/>
  <c r="E229" i="9"/>
  <c r="B229" i="9" s="1"/>
  <c r="M228" i="9"/>
  <c r="L228" i="9"/>
  <c r="F228" i="9" s="1"/>
  <c r="E228" i="9"/>
  <c r="B228" i="9" s="1"/>
  <c r="M227" i="9"/>
  <c r="L227" i="9"/>
  <c r="F227" i="9" s="1"/>
  <c r="E227" i="9"/>
  <c r="B227" i="9" s="1"/>
  <c r="M226" i="9"/>
  <c r="L226" i="9"/>
  <c r="F226" i="9" s="1"/>
  <c r="E226" i="9"/>
  <c r="H225" i="9"/>
  <c r="G225" i="9"/>
  <c r="F225" i="9"/>
  <c r="M224" i="9"/>
  <c r="L224" i="9"/>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B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B152" i="9" s="1"/>
  <c r="E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F146" i="9"/>
  <c r="B146" i="9"/>
  <c r="H145" i="9"/>
  <c r="G145" i="9"/>
  <c r="E145" i="9" s="1"/>
  <c r="B145" i="9" s="1"/>
  <c r="F145" i="9"/>
  <c r="H144" i="9"/>
  <c r="G144" i="9"/>
  <c r="F144" i="9"/>
  <c r="B144" i="9" s="1"/>
  <c r="E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B136" i="9" s="1"/>
  <c r="E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B128" i="9" s="1"/>
  <c r="E128" i="9"/>
  <c r="H127" i="9"/>
  <c r="G127" i="9"/>
  <c r="F127" i="9"/>
  <c r="E127" i="9"/>
  <c r="B127" i="9" s="1"/>
  <c r="H126" i="9"/>
  <c r="G126" i="9"/>
  <c r="F126" i="9"/>
  <c r="H125" i="9"/>
  <c r="G125" i="9"/>
  <c r="F125" i="9"/>
  <c r="E125" i="9"/>
  <c r="B125" i="9" s="1"/>
  <c r="H124" i="9"/>
  <c r="G124" i="9"/>
  <c r="E124" i="9" s="1"/>
  <c r="B124" i="9" s="1"/>
  <c r="F124" i="9"/>
  <c r="H123" i="9"/>
  <c r="G123" i="9"/>
  <c r="E123" i="9" s="1"/>
  <c r="B123" i="9" s="1"/>
  <c r="F123" i="9"/>
  <c r="H122" i="9"/>
  <c r="G122" i="9"/>
  <c r="E122" i="9" s="1"/>
  <c r="F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F112" i="9"/>
  <c r="B112" i="9" s="1"/>
  <c r="E112" i="9"/>
  <c r="H111" i="9"/>
  <c r="G111" i="9"/>
  <c r="F111" i="9"/>
  <c r="E111" i="9"/>
  <c r="B111" i="9"/>
  <c r="H110" i="9"/>
  <c r="G110" i="9"/>
  <c r="E110" i="9" s="1"/>
  <c r="B110" i="9" s="1"/>
  <c r="F110" i="9"/>
  <c r="H109" i="9"/>
  <c r="G109" i="9"/>
  <c r="F109" i="9"/>
  <c r="E109" i="9"/>
  <c r="B109" i="9" s="1"/>
  <c r="H108" i="9"/>
  <c r="E108" i="9" s="1"/>
  <c r="B108" i="9" s="1"/>
  <c r="G108" i="9"/>
  <c r="F108" i="9"/>
  <c r="H107" i="9"/>
  <c r="G107" i="9"/>
  <c r="E107" i="9" s="1"/>
  <c r="B107" i="9" s="1"/>
  <c r="F107" i="9"/>
  <c r="H106" i="9"/>
  <c r="G106" i="9"/>
  <c r="F106" i="9"/>
  <c r="E106" i="9"/>
  <c r="B106" i="9"/>
  <c r="H105" i="9"/>
  <c r="G105" i="9"/>
  <c r="E105" i="9" s="1"/>
  <c r="B105" i="9" s="1"/>
  <c r="F105" i="9"/>
  <c r="H104" i="9"/>
  <c r="G104" i="9"/>
  <c r="E104" i="9" s="1"/>
  <c r="F104" i="9"/>
  <c r="H103" i="9"/>
  <c r="G103" i="9"/>
  <c r="E103" i="9" s="1"/>
  <c r="B103" i="9" s="1"/>
  <c r="F103" i="9"/>
  <c r="H102" i="9"/>
  <c r="G102" i="9"/>
  <c r="F102" i="9"/>
  <c r="H101" i="9"/>
  <c r="G101" i="9"/>
  <c r="F101" i="9"/>
  <c r="E101" i="9"/>
  <c r="H100" i="9"/>
  <c r="G100" i="9"/>
  <c r="E100" i="9" s="1"/>
  <c r="B100" i="9" s="1"/>
  <c r="F100" i="9"/>
  <c r="H99" i="9"/>
  <c r="G99" i="9"/>
  <c r="E99" i="9" s="1"/>
  <c r="B99" i="9" s="1"/>
  <c r="F99" i="9"/>
  <c r="H98" i="9"/>
  <c r="G98" i="9"/>
  <c r="F98" i="9"/>
  <c r="E98" i="9"/>
  <c r="B98" i="9" s="1"/>
  <c r="H97" i="9"/>
  <c r="G97" i="9"/>
  <c r="E97" i="9" s="1"/>
  <c r="B97" i="9" s="1"/>
  <c r="F97" i="9"/>
  <c r="H96" i="9"/>
  <c r="G96" i="9"/>
  <c r="E96" i="9" s="1"/>
  <c r="F96" i="9"/>
  <c r="H95" i="9"/>
  <c r="G95" i="9"/>
  <c r="F95" i="9"/>
  <c r="E95" i="9"/>
  <c r="B95" i="9"/>
  <c r="H94" i="9"/>
  <c r="G94" i="9"/>
  <c r="F94" i="9"/>
  <c r="H93" i="9"/>
  <c r="G93" i="9"/>
  <c r="F93" i="9"/>
  <c r="E93" i="9"/>
  <c r="B93" i="9" s="1"/>
  <c r="H92" i="9"/>
  <c r="G92" i="9"/>
  <c r="E92" i="9" s="1"/>
  <c r="B92" i="9" s="1"/>
  <c r="F92" i="9"/>
  <c r="H91" i="9"/>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F85" i="9"/>
  <c r="E85" i="9"/>
  <c r="B85" i="9" s="1"/>
  <c r="H84" i="9"/>
  <c r="G84" i="9"/>
  <c r="E84" i="9" s="1"/>
  <c r="B84" i="9" s="1"/>
  <c r="F84" i="9"/>
  <c r="H83" i="9"/>
  <c r="G83" i="9"/>
  <c r="E83" i="9" s="1"/>
  <c r="B83" i="9" s="1"/>
  <c r="F83" i="9"/>
  <c r="H82" i="9"/>
  <c r="G82" i="9"/>
  <c r="F82" i="9"/>
  <c r="E82" i="9"/>
  <c r="B82" i="9"/>
  <c r="H81" i="9"/>
  <c r="G81" i="9"/>
  <c r="E81" i="9" s="1"/>
  <c r="B81" i="9" s="1"/>
  <c r="F81" i="9"/>
  <c r="H80" i="9"/>
  <c r="G80" i="9"/>
  <c r="E80" i="9" s="1"/>
  <c r="B80" i="9" s="1"/>
  <c r="F80" i="9"/>
  <c r="H79" i="9"/>
  <c r="G79" i="9"/>
  <c r="F79" i="9"/>
  <c r="E79" i="9"/>
  <c r="B79" i="9"/>
  <c r="H78" i="9"/>
  <c r="G78" i="9"/>
  <c r="E78" i="9" s="1"/>
  <c r="B78" i="9" s="1"/>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E72" i="9" s="1"/>
  <c r="B72" i="9" s="1"/>
  <c r="F72" i="9"/>
  <c r="H71" i="9"/>
  <c r="G71" i="9"/>
  <c r="E71" i="9" s="1"/>
  <c r="F71" i="9"/>
  <c r="B71" i="9"/>
  <c r="H70" i="9"/>
  <c r="G70" i="9"/>
  <c r="F70" i="9"/>
  <c r="H69" i="9"/>
  <c r="G69" i="9"/>
  <c r="E69" i="9" s="1"/>
  <c r="F69" i="9"/>
  <c r="H68" i="9"/>
  <c r="G68" i="9"/>
  <c r="F68" i="9"/>
  <c r="H67" i="9"/>
  <c r="G67" i="9"/>
  <c r="F67" i="9"/>
  <c r="H66" i="9"/>
  <c r="G66" i="9"/>
  <c r="F66" i="9"/>
  <c r="E66" i="9"/>
  <c r="B66" i="9" s="1"/>
  <c r="H65" i="9"/>
  <c r="G65" i="9"/>
  <c r="E65" i="9" s="1"/>
  <c r="B65" i="9" s="1"/>
  <c r="F65" i="9"/>
  <c r="H64" i="9"/>
  <c r="G64" i="9"/>
  <c r="E64" i="9" s="1"/>
  <c r="F64" i="9"/>
  <c r="H63" i="9"/>
  <c r="G63" i="9"/>
  <c r="F63" i="9"/>
  <c r="E63" i="9"/>
  <c r="B63" i="9"/>
  <c r="H62" i="9"/>
  <c r="G62" i="9"/>
  <c r="F62" i="9"/>
  <c r="H61" i="9"/>
  <c r="G61" i="9"/>
  <c r="F61" i="9"/>
  <c r="E61" i="9"/>
  <c r="H60" i="9"/>
  <c r="G60" i="9"/>
  <c r="E60" i="9" s="1"/>
  <c r="B60" i="9" s="1"/>
  <c r="F60" i="9"/>
  <c r="H59" i="9"/>
  <c r="G59" i="9"/>
  <c r="E59" i="9" s="1"/>
  <c r="B59" i="9" s="1"/>
  <c r="F59" i="9"/>
  <c r="H58" i="9"/>
  <c r="G58" i="9"/>
  <c r="F58" i="9"/>
  <c r="H57" i="9"/>
  <c r="G57" i="9"/>
  <c r="F57" i="9"/>
  <c r="H56" i="9"/>
  <c r="G56" i="9"/>
  <c r="E56" i="9" s="1"/>
  <c r="F56" i="9"/>
  <c r="H55" i="9"/>
  <c r="G55" i="9"/>
  <c r="E55" i="9" s="1"/>
  <c r="F55" i="9"/>
  <c r="B55" i="9"/>
  <c r="H54" i="9"/>
  <c r="G54" i="9"/>
  <c r="E54" i="9" s="1"/>
  <c r="B54" i="9" s="1"/>
  <c r="F54" i="9"/>
  <c r="H53" i="9"/>
  <c r="G53" i="9"/>
  <c r="F53" i="9"/>
  <c r="E53" i="9"/>
  <c r="B53" i="9" s="1"/>
  <c r="H52" i="9"/>
  <c r="G52" i="9"/>
  <c r="E52" i="9" s="1"/>
  <c r="B52" i="9" s="1"/>
  <c r="F52" i="9"/>
  <c r="H51" i="9"/>
  <c r="G51" i="9"/>
  <c r="E51" i="9" s="1"/>
  <c r="B51" i="9" s="1"/>
  <c r="F51" i="9"/>
  <c r="H50" i="9"/>
  <c r="G50" i="9"/>
  <c r="F50" i="9"/>
  <c r="E50" i="9"/>
  <c r="B50" i="9"/>
  <c r="H49" i="9"/>
  <c r="G49" i="9"/>
  <c r="E49" i="9" s="1"/>
  <c r="B49" i="9" s="1"/>
  <c r="F49" i="9"/>
  <c r="H48" i="9"/>
  <c r="G48" i="9"/>
  <c r="E48" i="9" s="1"/>
  <c r="F48" i="9"/>
  <c r="H47" i="9"/>
  <c r="G47" i="9"/>
  <c r="F47" i="9"/>
  <c r="E47" i="9"/>
  <c r="B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F35" i="9"/>
  <c r="E35" i="9"/>
  <c r="B35" i="9" s="1"/>
  <c r="H34" i="9"/>
  <c r="G34" i="9"/>
  <c r="F34" i="9"/>
  <c r="H33" i="9"/>
  <c r="G33" i="9"/>
  <c r="E33" i="9" s="1"/>
  <c r="B33" i="9" s="1"/>
  <c r="F33" i="9"/>
  <c r="H32" i="9"/>
  <c r="G32" i="9"/>
  <c r="E32" i="9" s="1"/>
  <c r="B32" i="9" s="1"/>
  <c r="F32" i="9"/>
  <c r="H31" i="9"/>
  <c r="G31" i="9"/>
  <c r="F31" i="9"/>
  <c r="E31" i="9"/>
  <c r="B31" i="9"/>
  <c r="H30" i="9"/>
  <c r="G30" i="9"/>
  <c r="F30" i="9"/>
  <c r="H29" i="9"/>
  <c r="G29" i="9"/>
  <c r="F29" i="9"/>
  <c r="E29" i="9"/>
  <c r="B29" i="9" s="1"/>
  <c r="H28" i="9"/>
  <c r="G28" i="9"/>
  <c r="E28" i="9" s="1"/>
  <c r="B28" i="9" s="1"/>
  <c r="F28" i="9"/>
  <c r="H27" i="9"/>
  <c r="G27" i="9"/>
  <c r="F27" i="9"/>
  <c r="E27" i="9"/>
  <c r="B27" i="9" s="1"/>
  <c r="H26" i="9"/>
  <c r="G26" i="9"/>
  <c r="F26" i="9"/>
  <c r="H25" i="9"/>
  <c r="G25" i="9"/>
  <c r="E25" i="9" s="1"/>
  <c r="B25" i="9" s="1"/>
  <c r="F25" i="9"/>
  <c r="H24" i="9"/>
  <c r="G24" i="9"/>
  <c r="F24" i="9"/>
  <c r="H23" i="9"/>
  <c r="G23" i="9"/>
  <c r="E23" i="9" s="1"/>
  <c r="B23" i="9" s="1"/>
  <c r="F23" i="9"/>
  <c r="H22" i="9"/>
  <c r="G22" i="9"/>
  <c r="F22" i="9"/>
  <c r="H21" i="9"/>
  <c r="G21" i="9"/>
  <c r="F21" i="9"/>
  <c r="F20" i="9"/>
  <c r="F4" i="9"/>
  <c r="O3" i="9"/>
  <c r="G274" i="9" s="1"/>
  <c r="E274" i="9" s="1"/>
  <c r="B274" i="9" s="1"/>
  <c r="I3" i="9"/>
  <c r="H3" i="9"/>
  <c r="G3" i="9"/>
  <c r="D101" i="8"/>
  <c r="C1576" i="1" s="1"/>
  <c r="D95" i="8"/>
  <c r="D90" i="8"/>
  <c r="D85" i="8"/>
  <c r="D80" i="8"/>
  <c r="D75" i="8"/>
  <c r="D70" i="8"/>
  <c r="D65" i="8"/>
  <c r="D60" i="8"/>
  <c r="D55" i="8"/>
  <c r="D50" i="8"/>
  <c r="D44" i="8"/>
  <c r="D36" i="8"/>
  <c r="D26" i="8"/>
  <c r="D24" i="8" s="1"/>
  <c r="D18" i="8"/>
  <c r="D8" i="8"/>
  <c r="D6" i="8" s="1"/>
  <c r="C1481" i="1" s="1"/>
  <c r="E44" i="7"/>
  <c r="D44" i="7"/>
  <c r="E39" i="7"/>
  <c r="D39" i="7"/>
  <c r="D38" i="7"/>
  <c r="E30" i="7"/>
  <c r="D30" i="7"/>
  <c r="D22" i="7" s="1"/>
  <c r="E23" i="7"/>
  <c r="D1454" i="1" s="1"/>
  <c r="H1454" i="1" s="1"/>
  <c r="D23" i="7"/>
  <c r="E14" i="7"/>
  <c r="D14" i="7"/>
  <c r="E7" i="7"/>
  <c r="E6" i="7" s="1"/>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F190" i="5"/>
  <c r="E190" i="5"/>
  <c r="H291" i="9" s="1"/>
  <c r="D190" i="5"/>
  <c r="G291" i="9" s="1"/>
  <c r="E291" i="9" s="1"/>
  <c r="B291" i="9" s="1"/>
  <c r="F189" i="5"/>
  <c r="F188" i="5"/>
  <c r="F187" i="5"/>
  <c r="F186" i="5"/>
  <c r="F185" i="5"/>
  <c r="F184" i="5"/>
  <c r="F183" i="5"/>
  <c r="F182" i="5"/>
  <c r="F181" i="5"/>
  <c r="E180" i="5"/>
  <c r="D180" i="5"/>
  <c r="D177" i="5" s="1"/>
  <c r="F179" i="5"/>
  <c r="F178" i="5"/>
  <c r="E177" i="5"/>
  <c r="D1154" i="1"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E79" i="5"/>
  <c r="D79" i="5"/>
  <c r="E78" i="5"/>
  <c r="D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D593" i="4"/>
  <c r="F593" i="4" s="1"/>
  <c r="F592" i="4"/>
  <c r="F591" i="4"/>
  <c r="F590" i="4"/>
  <c r="E590" i="4"/>
  <c r="D590" i="4"/>
  <c r="F589" i="4"/>
  <c r="F588" i="4"/>
  <c r="E587" i="4"/>
  <c r="D587" i="4"/>
  <c r="D580" i="4" s="1"/>
  <c r="F580"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F418" i="4" s="1"/>
  <c r="E417" i="4"/>
  <c r="D417" i="4"/>
  <c r="E416" i="4"/>
  <c r="D411" i="1" s="1"/>
  <c r="D416" i="4"/>
  <c r="D643" i="4" s="1"/>
  <c r="F411" i="4"/>
  <c r="F410" i="4"/>
  <c r="F409" i="4"/>
  <c r="F406" i="4"/>
  <c r="F405" i="4"/>
  <c r="F404" i="4"/>
  <c r="F403" i="4"/>
  <c r="E402" i="4"/>
  <c r="D402" i="4"/>
  <c r="F401" i="4"/>
  <c r="E400" i="4"/>
  <c r="D400" i="4"/>
  <c r="F400" i="4" s="1"/>
  <c r="F399" i="4"/>
  <c r="F398" i="4"/>
  <c r="F397" i="4"/>
  <c r="E397" i="4"/>
  <c r="E396" i="4" s="1"/>
  <c r="D397" i="4"/>
  <c r="D396" i="4" s="1"/>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46" i="1" s="1"/>
  <c r="D352" i="4"/>
  <c r="F352" i="4" s="1"/>
  <c r="F349" i="4"/>
  <c r="E348" i="4"/>
  <c r="D348" i="4"/>
  <c r="F348" i="4" s="1"/>
  <c r="F347" i="4"/>
  <c r="F346" i="4"/>
  <c r="F345" i="4"/>
  <c r="E345" i="4"/>
  <c r="E344" i="4" s="1"/>
  <c r="D345" i="4"/>
  <c r="D344" i="4" s="1"/>
  <c r="F344" i="4" s="1"/>
  <c r="F343" i="4"/>
  <c r="F342" i="4"/>
  <c r="F341" i="4"/>
  <c r="F340" i="4"/>
  <c r="F339" i="4"/>
  <c r="E339" i="4"/>
  <c r="D339" i="4"/>
  <c r="F338" i="4"/>
  <c r="F337" i="4"/>
  <c r="E336" i="4"/>
  <c r="D331" i="1" s="1"/>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F262" i="4"/>
  <c r="F261" i="4"/>
  <c r="F260" i="4"/>
  <c r="E259" i="4"/>
  <c r="E252" i="4" s="1"/>
  <c r="D248" i="1" s="1"/>
  <c r="D259" i="4"/>
  <c r="F259" i="4" s="1"/>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E219" i="4"/>
  <c r="D219" i="4"/>
  <c r="F218" i="4"/>
  <c r="F217" i="4"/>
  <c r="E216" i="4"/>
  <c r="E215" i="4" s="1"/>
  <c r="D216" i="4"/>
  <c r="F214" i="4"/>
  <c r="F213" i="4"/>
  <c r="F212" i="4"/>
  <c r="F211"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D153" i="4"/>
  <c r="F150" i="4"/>
  <c r="F149" i="4"/>
  <c r="F148" i="4"/>
  <c r="F147" i="4"/>
  <c r="F146" i="4"/>
  <c r="F145" i="4"/>
  <c r="F144" i="4"/>
  <c r="F143" i="4"/>
  <c r="F142" i="4"/>
  <c r="F141" i="4"/>
  <c r="E140" i="4"/>
  <c r="E139" i="4" s="1"/>
  <c r="D140" i="4"/>
  <c r="D139" i="4"/>
  <c r="F138" i="4"/>
  <c r="F137" i="4"/>
  <c r="F136" i="4"/>
  <c r="F135" i="4"/>
  <c r="E134" i="4"/>
  <c r="D134" i="4"/>
  <c r="F134" i="4" s="1"/>
  <c r="E133" i="4"/>
  <c r="D133" i="4"/>
  <c r="F133"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F8" i="4" s="1"/>
  <c r="D8" i="4"/>
  <c r="E7" i="4"/>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G1575" i="1"/>
  <c r="C1575" i="1"/>
  <c r="H1575" i="1" s="1"/>
  <c r="G1574" i="1"/>
  <c r="C1574" i="1"/>
  <c r="H1574" i="1" s="1"/>
  <c r="H1573" i="1"/>
  <c r="G1573" i="1"/>
  <c r="C1573" i="1"/>
  <c r="H1572" i="1"/>
  <c r="G1572" i="1"/>
  <c r="C1572" i="1"/>
  <c r="C1571" i="1"/>
  <c r="G1571" i="1" s="1"/>
  <c r="C1570" i="1"/>
  <c r="C1569" i="1"/>
  <c r="H1568" i="1"/>
  <c r="G1568" i="1"/>
  <c r="C1568" i="1"/>
  <c r="G1567" i="1"/>
  <c r="C1567" i="1"/>
  <c r="H1567" i="1" s="1"/>
  <c r="G1566" i="1"/>
  <c r="C1566" i="1"/>
  <c r="H1566" i="1" s="1"/>
  <c r="H1565" i="1"/>
  <c r="G1565" i="1"/>
  <c r="C1565" i="1"/>
  <c r="H1564" i="1"/>
  <c r="G1564" i="1"/>
  <c r="C1564" i="1"/>
  <c r="H1563" i="1"/>
  <c r="C1563" i="1"/>
  <c r="G1563" i="1" s="1"/>
  <c r="C1562" i="1"/>
  <c r="C1561" i="1"/>
  <c r="H1560" i="1"/>
  <c r="G1560" i="1"/>
  <c r="C1560" i="1"/>
  <c r="G1559" i="1"/>
  <c r="C1559" i="1"/>
  <c r="H1559" i="1" s="1"/>
  <c r="G1558" i="1"/>
  <c r="C1558" i="1"/>
  <c r="H1558" i="1" s="1"/>
  <c r="H1557" i="1"/>
  <c r="G1557" i="1"/>
  <c r="C1557" i="1"/>
  <c r="H1556" i="1"/>
  <c r="G1556" i="1"/>
  <c r="C1556" i="1"/>
  <c r="C1554" i="1"/>
  <c r="C1553" i="1"/>
  <c r="H1552" i="1"/>
  <c r="G1552" i="1"/>
  <c r="C1552" i="1"/>
  <c r="G1551" i="1"/>
  <c r="C1551" i="1"/>
  <c r="H1551" i="1" s="1"/>
  <c r="G1550" i="1"/>
  <c r="C1550" i="1"/>
  <c r="H1550" i="1" s="1"/>
  <c r="H1549" i="1"/>
  <c r="G1549" i="1"/>
  <c r="C1549" i="1"/>
  <c r="H1548" i="1"/>
  <c r="G1548" i="1"/>
  <c r="C1548" i="1"/>
  <c r="H1547" i="1"/>
  <c r="C1547" i="1"/>
  <c r="G1547" i="1" s="1"/>
  <c r="C1546" i="1"/>
  <c r="C1545" i="1"/>
  <c r="H1544" i="1"/>
  <c r="G1544" i="1"/>
  <c r="C1544" i="1"/>
  <c r="G1543" i="1"/>
  <c r="C1543" i="1"/>
  <c r="H1543" i="1" s="1"/>
  <c r="G1542" i="1"/>
  <c r="C1542" i="1"/>
  <c r="H1542" i="1" s="1"/>
  <c r="H1541" i="1"/>
  <c r="G1541" i="1"/>
  <c r="C1541" i="1"/>
  <c r="H1540" i="1"/>
  <c r="G1540" i="1"/>
  <c r="C1540" i="1"/>
  <c r="C1539" i="1"/>
  <c r="G1539" i="1" s="1"/>
  <c r="C1538" i="1"/>
  <c r="C1537" i="1"/>
  <c r="H1536" i="1"/>
  <c r="G1536" i="1"/>
  <c r="C1536" i="1"/>
  <c r="G1535" i="1"/>
  <c r="C1535" i="1"/>
  <c r="H1535" i="1" s="1"/>
  <c r="G1534" i="1"/>
  <c r="C1534" i="1"/>
  <c r="H1534" i="1" s="1"/>
  <c r="H1533" i="1"/>
  <c r="G1533" i="1"/>
  <c r="C1533" i="1"/>
  <c r="H1532" i="1"/>
  <c r="G1532" i="1"/>
  <c r="C1532" i="1"/>
  <c r="C1531" i="1"/>
  <c r="C1530" i="1"/>
  <c r="C1529" i="1"/>
  <c r="H1528" i="1"/>
  <c r="G1528" i="1"/>
  <c r="C1528" i="1"/>
  <c r="G1527" i="1"/>
  <c r="C1527" i="1"/>
  <c r="H1527" i="1" s="1"/>
  <c r="G1526" i="1"/>
  <c r="C1526" i="1"/>
  <c r="H1526" i="1" s="1"/>
  <c r="H1525" i="1"/>
  <c r="G1525" i="1"/>
  <c r="C1525" i="1"/>
  <c r="C1523" i="1"/>
  <c r="G1523" i="1" s="1"/>
  <c r="C1522" i="1"/>
  <c r="C1521" i="1"/>
  <c r="H1520" i="1"/>
  <c r="G1520" i="1"/>
  <c r="C1520" i="1"/>
  <c r="H1516" i="1"/>
  <c r="G1516" i="1"/>
  <c r="C1516" i="1"/>
  <c r="H1515" i="1"/>
  <c r="C1515" i="1"/>
  <c r="G1515" i="1" s="1"/>
  <c r="C1514" i="1"/>
  <c r="C1513" i="1"/>
  <c r="H1512" i="1"/>
  <c r="G1512" i="1"/>
  <c r="C1512" i="1"/>
  <c r="G1511" i="1"/>
  <c r="C1511" i="1"/>
  <c r="H1511" i="1" s="1"/>
  <c r="C1510" i="1"/>
  <c r="H1510" i="1" s="1"/>
  <c r="C1509" i="1"/>
  <c r="H1509" i="1" s="1"/>
  <c r="H1508" i="1"/>
  <c r="G1508" i="1"/>
  <c r="C1508" i="1"/>
  <c r="C1507" i="1"/>
  <c r="G1507" i="1" s="1"/>
  <c r="C1506" i="1"/>
  <c r="C1505" i="1"/>
  <c r="H1504" i="1"/>
  <c r="G1504" i="1"/>
  <c r="C1504" i="1"/>
  <c r="G1503" i="1"/>
  <c r="C1503" i="1"/>
  <c r="H1503" i="1" s="1"/>
  <c r="G1502" i="1"/>
  <c r="C1502" i="1"/>
  <c r="H1502" i="1" s="1"/>
  <c r="H1500" i="1"/>
  <c r="G1500" i="1"/>
  <c r="C1500" i="1"/>
  <c r="C1499" i="1"/>
  <c r="G1499" i="1" s="1"/>
  <c r="C1498" i="1"/>
  <c r="C1497" i="1"/>
  <c r="H1496" i="1"/>
  <c r="G1496" i="1"/>
  <c r="C1496" i="1"/>
  <c r="G1495" i="1"/>
  <c r="C1495" i="1"/>
  <c r="H1495" i="1" s="1"/>
  <c r="G1494" i="1"/>
  <c r="C1494" i="1"/>
  <c r="H1494" i="1" s="1"/>
  <c r="H1493" i="1"/>
  <c r="G1493" i="1"/>
  <c r="C1493" i="1"/>
  <c r="C1492" i="1"/>
  <c r="H1492" i="1" s="1"/>
  <c r="C1491" i="1"/>
  <c r="G1491" i="1" s="1"/>
  <c r="C1490" i="1"/>
  <c r="C1489" i="1"/>
  <c r="H1488" i="1"/>
  <c r="G1488" i="1"/>
  <c r="C1488" i="1"/>
  <c r="C1487" i="1"/>
  <c r="H1487" i="1" s="1"/>
  <c r="C1486" i="1"/>
  <c r="H1486" i="1" s="1"/>
  <c r="G1485" i="1"/>
  <c r="C1485" i="1"/>
  <c r="H1485" i="1" s="1"/>
  <c r="G1484" i="1"/>
  <c r="C1484" i="1"/>
  <c r="H1484" i="1" s="1"/>
  <c r="C1483" i="1"/>
  <c r="C1482" i="1"/>
  <c r="C1480" i="1"/>
  <c r="G1480" i="1" s="1"/>
  <c r="D1479" i="1"/>
  <c r="C1479" i="1"/>
  <c r="J1479" i="1" s="1"/>
  <c r="J1478" i="1"/>
  <c r="G1478" i="1"/>
  <c r="D1478" i="1"/>
  <c r="C1478" i="1"/>
  <c r="H1478" i="1" s="1"/>
  <c r="D1477" i="1"/>
  <c r="C1477" i="1"/>
  <c r="H1476" i="1"/>
  <c r="D1476" i="1"/>
  <c r="G1476" i="1" s="1"/>
  <c r="C1476" i="1"/>
  <c r="J1476" i="1" s="1"/>
  <c r="G1475" i="1"/>
  <c r="D1475" i="1"/>
  <c r="C1475" i="1"/>
  <c r="H1475" i="1" s="1"/>
  <c r="J1474" i="1"/>
  <c r="H1474" i="1"/>
  <c r="D1474" i="1"/>
  <c r="C1474" i="1"/>
  <c r="G1474" i="1" s="1"/>
  <c r="H1473" i="1"/>
  <c r="D1473" i="1"/>
  <c r="G1473" i="1" s="1"/>
  <c r="C1473" i="1"/>
  <c r="J1473" i="1" s="1"/>
  <c r="D1472" i="1"/>
  <c r="C1472" i="1"/>
  <c r="J1472" i="1" s="1"/>
  <c r="J1471" i="1"/>
  <c r="G1471" i="1"/>
  <c r="D1471" i="1"/>
  <c r="C1471" i="1"/>
  <c r="H1471" i="1" s="1"/>
  <c r="H1470" i="1"/>
  <c r="D1470" i="1"/>
  <c r="G1470" i="1" s="1"/>
  <c r="C1470" i="1"/>
  <c r="C1469" i="1"/>
  <c r="D1468" i="1"/>
  <c r="C1468" i="1"/>
  <c r="G1468" i="1" s="1"/>
  <c r="D1467" i="1"/>
  <c r="G1467" i="1" s="1"/>
  <c r="C1467" i="1"/>
  <c r="J1467" i="1" s="1"/>
  <c r="D1466" i="1"/>
  <c r="C1466" i="1"/>
  <c r="J1466" i="1" s="1"/>
  <c r="J1465" i="1"/>
  <c r="G1465" i="1"/>
  <c r="D1465" i="1"/>
  <c r="C1465" i="1"/>
  <c r="H1465" i="1" s="1"/>
  <c r="J1464" i="1"/>
  <c r="H1464" i="1"/>
  <c r="D1464" i="1"/>
  <c r="C1464" i="1"/>
  <c r="G1464" i="1" s="1"/>
  <c r="D1463" i="1"/>
  <c r="G1463" i="1" s="1"/>
  <c r="C1463" i="1"/>
  <c r="D1462" i="1"/>
  <c r="C1462" i="1"/>
  <c r="J1462" i="1" s="1"/>
  <c r="D1461" i="1"/>
  <c r="C1461" i="1"/>
  <c r="G1461" i="1" s="1"/>
  <c r="H1460" i="1"/>
  <c r="D1460" i="1"/>
  <c r="G1460" i="1" s="1"/>
  <c r="C1460" i="1"/>
  <c r="J1460" i="1" s="1"/>
  <c r="D1459" i="1"/>
  <c r="C1459" i="1"/>
  <c r="J1458" i="1"/>
  <c r="G1458" i="1"/>
  <c r="D1458" i="1"/>
  <c r="H1458" i="1" s="1"/>
  <c r="C1458" i="1"/>
  <c r="J1457" i="1"/>
  <c r="H1457" i="1"/>
  <c r="D1457" i="1"/>
  <c r="C1457" i="1"/>
  <c r="G1457" i="1" s="1"/>
  <c r="H1456" i="1"/>
  <c r="D1456" i="1"/>
  <c r="G1456" i="1" s="1"/>
  <c r="C1456" i="1"/>
  <c r="D1455" i="1"/>
  <c r="C1455" i="1"/>
  <c r="J1455" i="1" s="1"/>
  <c r="C1454" i="1"/>
  <c r="C1453" i="1"/>
  <c r="J1452" i="1"/>
  <c r="G1452" i="1"/>
  <c r="D1452" i="1"/>
  <c r="H1452" i="1" s="1"/>
  <c r="C1452" i="1"/>
  <c r="D1451" i="1"/>
  <c r="C1451" i="1"/>
  <c r="D1450" i="1"/>
  <c r="G1450" i="1" s="1"/>
  <c r="C1450" i="1"/>
  <c r="J1450" i="1" s="1"/>
  <c r="D1449" i="1"/>
  <c r="C1449" i="1"/>
  <c r="J1449" i="1" s="1"/>
  <c r="J1448" i="1"/>
  <c r="G1448" i="1"/>
  <c r="I1448" i="1" s="1"/>
  <c r="D1448" i="1"/>
  <c r="H1448" i="1" s="1"/>
  <c r="C1448" i="1"/>
  <c r="J1447" i="1"/>
  <c r="H1447" i="1"/>
  <c r="D1447" i="1"/>
  <c r="C1447" i="1"/>
  <c r="G1447" i="1" s="1"/>
  <c r="D1446" i="1"/>
  <c r="G1446" i="1" s="1"/>
  <c r="C1446" i="1"/>
  <c r="D1445" i="1"/>
  <c r="C1445" i="1"/>
  <c r="D1444" i="1"/>
  <c r="H1444" i="1" s="1"/>
  <c r="C1444" i="1"/>
  <c r="G1444" i="1" s="1"/>
  <c r="I1444" i="1" s="1"/>
  <c r="H1443" i="1"/>
  <c r="G1443" i="1"/>
  <c r="I1443" i="1" s="1"/>
  <c r="D1443" i="1"/>
  <c r="C1443" i="1"/>
  <c r="J1443" i="1" s="1"/>
  <c r="D1442" i="1"/>
  <c r="G1442" i="1" s="1"/>
  <c r="C1442" i="1"/>
  <c r="D1441" i="1"/>
  <c r="C1441" i="1"/>
  <c r="D1440" i="1"/>
  <c r="H1440" i="1" s="1"/>
  <c r="C1440" i="1"/>
  <c r="G1440" i="1" s="1"/>
  <c r="I1440" i="1" s="1"/>
  <c r="H1439" i="1"/>
  <c r="G1439" i="1"/>
  <c r="I1439" i="1" s="1"/>
  <c r="D1439" i="1"/>
  <c r="C1439" i="1"/>
  <c r="J1439" i="1" s="1"/>
  <c r="D1438" i="1"/>
  <c r="C1438" i="1"/>
  <c r="G1438" i="1" s="1"/>
  <c r="C1437" i="1"/>
  <c r="C1436" i="1"/>
  <c r="D1434" i="1"/>
  <c r="C1434" i="1"/>
  <c r="G1434" i="1" s="1"/>
  <c r="H1433" i="1"/>
  <c r="G1433" i="1"/>
  <c r="D1433" i="1"/>
  <c r="C1433" i="1"/>
  <c r="D1432" i="1"/>
  <c r="C1432" i="1"/>
  <c r="G1432" i="1" s="1"/>
  <c r="H1431" i="1"/>
  <c r="G1431" i="1"/>
  <c r="D1431" i="1"/>
  <c r="C1431" i="1"/>
  <c r="D1430" i="1"/>
  <c r="C1430" i="1"/>
  <c r="G1430" i="1" s="1"/>
  <c r="H1429" i="1"/>
  <c r="G1429" i="1"/>
  <c r="D1429" i="1"/>
  <c r="C1429" i="1"/>
  <c r="D1428" i="1"/>
  <c r="C1428" i="1"/>
  <c r="G1428" i="1" s="1"/>
  <c r="H1427" i="1"/>
  <c r="G1427" i="1"/>
  <c r="D1427" i="1"/>
  <c r="C1427" i="1"/>
  <c r="H1426" i="1"/>
  <c r="D1426" i="1"/>
  <c r="C1426" i="1"/>
  <c r="G1426" i="1" s="1"/>
  <c r="G1425" i="1"/>
  <c r="D1425" i="1"/>
  <c r="H1425" i="1" s="1"/>
  <c r="C1425" i="1"/>
  <c r="H1424" i="1"/>
  <c r="D1424" i="1"/>
  <c r="C1424" i="1"/>
  <c r="G1424" i="1" s="1"/>
  <c r="D1423" i="1"/>
  <c r="C1423" i="1"/>
  <c r="D1422" i="1"/>
  <c r="C1422" i="1"/>
  <c r="G1421" i="1"/>
  <c r="D1421" i="1"/>
  <c r="H1421" i="1" s="1"/>
  <c r="C1421" i="1"/>
  <c r="D1420" i="1"/>
  <c r="C1420" i="1"/>
  <c r="H1419" i="1"/>
  <c r="D1419" i="1"/>
  <c r="G1419" i="1" s="1"/>
  <c r="C1419" i="1"/>
  <c r="D1418" i="1"/>
  <c r="C1418" i="1"/>
  <c r="G1418" i="1" s="1"/>
  <c r="H1417" i="1"/>
  <c r="G1417" i="1"/>
  <c r="D1417" i="1"/>
  <c r="C1417" i="1"/>
  <c r="D1416" i="1"/>
  <c r="C1416" i="1"/>
  <c r="G1416" i="1" s="1"/>
  <c r="G1415" i="1"/>
  <c r="D1415" i="1"/>
  <c r="H1415" i="1" s="1"/>
  <c r="C1415" i="1"/>
  <c r="D1414" i="1"/>
  <c r="C1414" i="1"/>
  <c r="G1414" i="1" s="1"/>
  <c r="D1413" i="1"/>
  <c r="C1413" i="1"/>
  <c r="D1412" i="1"/>
  <c r="C1412" i="1"/>
  <c r="G1412" i="1" s="1"/>
  <c r="D1411" i="1"/>
  <c r="H1411" i="1" s="1"/>
  <c r="C1411" i="1"/>
  <c r="D1410" i="1"/>
  <c r="C1410" i="1"/>
  <c r="G1410" i="1" s="1"/>
  <c r="D1409" i="1"/>
  <c r="C1409" i="1"/>
  <c r="G1407" i="1"/>
  <c r="D1407" i="1"/>
  <c r="H1407" i="1" s="1"/>
  <c r="C1407" i="1"/>
  <c r="D1406" i="1"/>
  <c r="C1406" i="1"/>
  <c r="H1405" i="1"/>
  <c r="D1405" i="1"/>
  <c r="G1405" i="1" s="1"/>
  <c r="C1405" i="1"/>
  <c r="D1404" i="1"/>
  <c r="C1404" i="1"/>
  <c r="G1404" i="1" s="1"/>
  <c r="D1403" i="1"/>
  <c r="H1403" i="1" s="1"/>
  <c r="C1403" i="1"/>
  <c r="D1402" i="1"/>
  <c r="C1402" i="1"/>
  <c r="G1402" i="1" s="1"/>
  <c r="D1401" i="1"/>
  <c r="C1401" i="1"/>
  <c r="D1400" i="1"/>
  <c r="C1400" i="1"/>
  <c r="G1400" i="1" s="1"/>
  <c r="D1399" i="1"/>
  <c r="C1399" i="1"/>
  <c r="D1398" i="1"/>
  <c r="C1398" i="1"/>
  <c r="G1398" i="1" s="1"/>
  <c r="D1397" i="1"/>
  <c r="H1397" i="1" s="1"/>
  <c r="C1397" i="1"/>
  <c r="H1396" i="1"/>
  <c r="D1396" i="1"/>
  <c r="C1396" i="1"/>
  <c r="G1396" i="1" s="1"/>
  <c r="G1395" i="1"/>
  <c r="D1395" i="1"/>
  <c r="H1395" i="1" s="1"/>
  <c r="C1395" i="1"/>
  <c r="H1394" i="1"/>
  <c r="D1394" i="1"/>
  <c r="C1394" i="1"/>
  <c r="G1394" i="1" s="1"/>
  <c r="D1393" i="1"/>
  <c r="G1393" i="1" s="1"/>
  <c r="C1393" i="1"/>
  <c r="D1392" i="1"/>
  <c r="C1392" i="1"/>
  <c r="G1392" i="1" s="1"/>
  <c r="G1391" i="1"/>
  <c r="D1391" i="1"/>
  <c r="H1391" i="1" s="1"/>
  <c r="C1391" i="1"/>
  <c r="D1390" i="1"/>
  <c r="C1390" i="1"/>
  <c r="H1389" i="1"/>
  <c r="D1389" i="1"/>
  <c r="G1389" i="1" s="1"/>
  <c r="C1389" i="1"/>
  <c r="D1388" i="1"/>
  <c r="C1388" i="1"/>
  <c r="H1387" i="1"/>
  <c r="G1387" i="1"/>
  <c r="D1387" i="1"/>
  <c r="C1387" i="1"/>
  <c r="D1386" i="1"/>
  <c r="C1386" i="1"/>
  <c r="G1386" i="1" s="1"/>
  <c r="H1385" i="1"/>
  <c r="G1385" i="1"/>
  <c r="D1385" i="1"/>
  <c r="C1385" i="1"/>
  <c r="D1384" i="1"/>
  <c r="C1384" i="1"/>
  <c r="G1384" i="1" s="1"/>
  <c r="D1383" i="1"/>
  <c r="D1382" i="1"/>
  <c r="H1382" i="1" s="1"/>
  <c r="C1382" i="1"/>
  <c r="D1381" i="1"/>
  <c r="H1381" i="1" s="1"/>
  <c r="C1381" i="1"/>
  <c r="G1380" i="1"/>
  <c r="D1380" i="1"/>
  <c r="H1380" i="1" s="1"/>
  <c r="C1380" i="1"/>
  <c r="D1379" i="1"/>
  <c r="C1379" i="1"/>
  <c r="H1379" i="1" s="1"/>
  <c r="D1378" i="1"/>
  <c r="C1378" i="1"/>
  <c r="H1378" i="1" s="1"/>
  <c r="G1377" i="1"/>
  <c r="D1377" i="1"/>
  <c r="C1377" i="1"/>
  <c r="H1377" i="1" s="1"/>
  <c r="D1376" i="1"/>
  <c r="C1376" i="1"/>
  <c r="G1375" i="1"/>
  <c r="D1375" i="1"/>
  <c r="C1375" i="1"/>
  <c r="H1375" i="1" s="1"/>
  <c r="H1374" i="1"/>
  <c r="G1374" i="1"/>
  <c r="D1374" i="1"/>
  <c r="C1374" i="1"/>
  <c r="D1373" i="1"/>
  <c r="C1373" i="1"/>
  <c r="H1372" i="1"/>
  <c r="G1372" i="1"/>
  <c r="D1372" i="1"/>
  <c r="C1372" i="1"/>
  <c r="D1371" i="1"/>
  <c r="C1371" i="1"/>
  <c r="H1370" i="1"/>
  <c r="G1370" i="1"/>
  <c r="D1370" i="1"/>
  <c r="C1370" i="1"/>
  <c r="D1369" i="1"/>
  <c r="C1369" i="1"/>
  <c r="H1369" i="1" s="1"/>
  <c r="D1368" i="1"/>
  <c r="C1368" i="1"/>
  <c r="G1368" i="1" s="1"/>
  <c r="G1367"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D1360" i="1"/>
  <c r="C1360" i="1"/>
  <c r="H1360" i="1" s="1"/>
  <c r="G1359" i="1"/>
  <c r="D1359" i="1"/>
  <c r="C1359" i="1"/>
  <c r="H1359" i="1" s="1"/>
  <c r="H1358" i="1"/>
  <c r="G1358" i="1"/>
  <c r="D1358" i="1"/>
  <c r="C1358" i="1"/>
  <c r="D1357" i="1"/>
  <c r="C1357" i="1"/>
  <c r="H1356" i="1"/>
  <c r="G1356" i="1"/>
  <c r="D1356" i="1"/>
  <c r="C1356" i="1"/>
  <c r="D1355" i="1"/>
  <c r="C1355" i="1"/>
  <c r="H1354" i="1"/>
  <c r="G1354" i="1"/>
  <c r="D1354" i="1"/>
  <c r="C1354" i="1"/>
  <c r="D1353" i="1"/>
  <c r="C1353" i="1"/>
  <c r="H1353" i="1" s="1"/>
  <c r="H1352" i="1"/>
  <c r="G1352" i="1"/>
  <c r="D1352" i="1"/>
  <c r="C1352" i="1"/>
  <c r="G1351" i="1"/>
  <c r="D1351" i="1"/>
  <c r="C1351" i="1"/>
  <c r="H1351" i="1" s="1"/>
  <c r="H1350" i="1"/>
  <c r="G1350" i="1"/>
  <c r="D1350" i="1"/>
  <c r="C1350" i="1"/>
  <c r="D1349" i="1"/>
  <c r="C1349" i="1"/>
  <c r="D1348" i="1"/>
  <c r="C1348" i="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D1341" i="1"/>
  <c r="C1341" i="1"/>
  <c r="H1340" i="1"/>
  <c r="G1340" i="1"/>
  <c r="D1340" i="1"/>
  <c r="C1340" i="1"/>
  <c r="D1339" i="1"/>
  <c r="C1339" i="1"/>
  <c r="H1338" i="1"/>
  <c r="G1338" i="1"/>
  <c r="D1338" i="1"/>
  <c r="C1338" i="1"/>
  <c r="D1337" i="1"/>
  <c r="C1337" i="1"/>
  <c r="H1337" i="1" s="1"/>
  <c r="H1336" i="1"/>
  <c r="G1336" i="1"/>
  <c r="D1336" i="1"/>
  <c r="C1336" i="1"/>
  <c r="G1335" i="1"/>
  <c r="D1335" i="1"/>
  <c r="C1335" i="1"/>
  <c r="H1335" i="1" s="1"/>
  <c r="H1334" i="1"/>
  <c r="G1334" i="1"/>
  <c r="D1334" i="1"/>
  <c r="C1334" i="1"/>
  <c r="D1333" i="1"/>
  <c r="C1333" i="1"/>
  <c r="H1333" i="1" s="1"/>
  <c r="H1332" i="1"/>
  <c r="G1332" i="1"/>
  <c r="D1332" i="1"/>
  <c r="C1332" i="1"/>
  <c r="D1331" i="1"/>
  <c r="C1331" i="1"/>
  <c r="H1331" i="1" s="1"/>
  <c r="H1330" i="1"/>
  <c r="G1330" i="1"/>
  <c r="D1330" i="1"/>
  <c r="C1330" i="1"/>
  <c r="D1329" i="1"/>
  <c r="D1328" i="1"/>
  <c r="H1328" i="1" s="1"/>
  <c r="C1328" i="1"/>
  <c r="G1327" i="1"/>
  <c r="D1327" i="1"/>
  <c r="C1327" i="1"/>
  <c r="H1327" i="1" s="1"/>
  <c r="H1326" i="1"/>
  <c r="G1326" i="1"/>
  <c r="D1326" i="1"/>
  <c r="C1326" i="1"/>
  <c r="D1325" i="1"/>
  <c r="C1325" i="1"/>
  <c r="D1324" i="1"/>
  <c r="C1324" i="1"/>
  <c r="H1324" i="1" s="1"/>
  <c r="D1323" i="1"/>
  <c r="C1323" i="1"/>
  <c r="D1322" i="1"/>
  <c r="C1322" i="1"/>
  <c r="H1322" i="1" s="1"/>
  <c r="D1321" i="1"/>
  <c r="C1321" i="1"/>
  <c r="H1321" i="1" s="1"/>
  <c r="H1320" i="1"/>
  <c r="G1320" i="1"/>
  <c r="D1320" i="1"/>
  <c r="C1320" i="1"/>
  <c r="G1319" i="1"/>
  <c r="D1319" i="1"/>
  <c r="C1319" i="1"/>
  <c r="H1319" i="1" s="1"/>
  <c r="D1318" i="1"/>
  <c r="H1318" i="1" s="1"/>
  <c r="C1318" i="1"/>
  <c r="D1317" i="1"/>
  <c r="C1317" i="1"/>
  <c r="H1317" i="1" s="1"/>
  <c r="H1316" i="1"/>
  <c r="D1316" i="1"/>
  <c r="G1316" i="1" s="1"/>
  <c r="C1316" i="1"/>
  <c r="D1315" i="1"/>
  <c r="C1315" i="1"/>
  <c r="H1315" i="1" s="1"/>
  <c r="H1314" i="1"/>
  <c r="G1314" i="1"/>
  <c r="D1314" i="1"/>
  <c r="C1314" i="1"/>
  <c r="D1313" i="1"/>
  <c r="G1313" i="1" s="1"/>
  <c r="C1313" i="1"/>
  <c r="H1312" i="1"/>
  <c r="G1312" i="1"/>
  <c r="D1312" i="1"/>
  <c r="C1312" i="1"/>
  <c r="G1311" i="1"/>
  <c r="D1311" i="1"/>
  <c r="C1311" i="1"/>
  <c r="H1311" i="1" s="1"/>
  <c r="H1310" i="1"/>
  <c r="G1310" i="1"/>
  <c r="D1310" i="1"/>
  <c r="C1310" i="1"/>
  <c r="D1309" i="1"/>
  <c r="C1309" i="1"/>
  <c r="D1308" i="1"/>
  <c r="C1308" i="1"/>
  <c r="D1307" i="1"/>
  <c r="C1307" i="1"/>
  <c r="H1306" i="1"/>
  <c r="D1306" i="1"/>
  <c r="C1306" i="1"/>
  <c r="G1306" i="1" s="1"/>
  <c r="G1305" i="1"/>
  <c r="D1305" i="1"/>
  <c r="C1305" i="1"/>
  <c r="H1305" i="1" s="1"/>
  <c r="H1304" i="1"/>
  <c r="G1304" i="1"/>
  <c r="D1304" i="1"/>
  <c r="C1304" i="1"/>
  <c r="G1303" i="1"/>
  <c r="D1303" i="1"/>
  <c r="C1303" i="1"/>
  <c r="H1303" i="1" s="1"/>
  <c r="H1302" i="1"/>
  <c r="G1302" i="1"/>
  <c r="D1302" i="1"/>
  <c r="C1302" i="1"/>
  <c r="D1301" i="1"/>
  <c r="C1301" i="1"/>
  <c r="H1301" i="1" s="1"/>
  <c r="D1300" i="1"/>
  <c r="C1300" i="1"/>
  <c r="D1298" i="1"/>
  <c r="C1298" i="1"/>
  <c r="G1297" i="1"/>
  <c r="D1297" i="1"/>
  <c r="C1297" i="1"/>
  <c r="H1297" i="1" s="1"/>
  <c r="H1296" i="1"/>
  <c r="D1296" i="1"/>
  <c r="C1296" i="1"/>
  <c r="G1296" i="1" s="1"/>
  <c r="G1295" i="1"/>
  <c r="D1295" i="1"/>
  <c r="C1295" i="1"/>
  <c r="H1295" i="1" s="1"/>
  <c r="H1294" i="1"/>
  <c r="G1294" i="1"/>
  <c r="D1294" i="1"/>
  <c r="C1294" i="1"/>
  <c r="D1293" i="1"/>
  <c r="C1293" i="1"/>
  <c r="D1292" i="1"/>
  <c r="C1292" i="1"/>
  <c r="H1292" i="1" s="1"/>
  <c r="D1291" i="1"/>
  <c r="C1291" i="1"/>
  <c r="H1290" i="1"/>
  <c r="D1290" i="1"/>
  <c r="C1290" i="1"/>
  <c r="G1290" i="1" s="1"/>
  <c r="D1289" i="1"/>
  <c r="C1289" i="1"/>
  <c r="H1289" i="1" s="1"/>
  <c r="H1288" i="1"/>
  <c r="G1288" i="1"/>
  <c r="D1288" i="1"/>
  <c r="C1288" i="1"/>
  <c r="G1287" i="1"/>
  <c r="D1287" i="1"/>
  <c r="C1287" i="1"/>
  <c r="H1287" i="1" s="1"/>
  <c r="H1286" i="1"/>
  <c r="G1286" i="1"/>
  <c r="D1286" i="1"/>
  <c r="C1286" i="1"/>
  <c r="D1285" i="1"/>
  <c r="C1285" i="1"/>
  <c r="H1285" i="1" s="1"/>
  <c r="D1284" i="1"/>
  <c r="C1284" i="1"/>
  <c r="D1283" i="1"/>
  <c r="C1283" i="1"/>
  <c r="H1283" i="1" s="1"/>
  <c r="D1282" i="1"/>
  <c r="C1282" i="1"/>
  <c r="G1281" i="1"/>
  <c r="D1281" i="1"/>
  <c r="C1281" i="1"/>
  <c r="H1281" i="1" s="1"/>
  <c r="H1280" i="1"/>
  <c r="D1280" i="1"/>
  <c r="C1280" i="1"/>
  <c r="G1280" i="1" s="1"/>
  <c r="G1279" i="1"/>
  <c r="D1279" i="1"/>
  <c r="C1279" i="1"/>
  <c r="H1279" i="1" s="1"/>
  <c r="H1278" i="1"/>
  <c r="G1278" i="1"/>
  <c r="D1278" i="1"/>
  <c r="C1278" i="1"/>
  <c r="D1277" i="1"/>
  <c r="C1277" i="1"/>
  <c r="D1276" i="1"/>
  <c r="C1276" i="1"/>
  <c r="H1276" i="1" s="1"/>
  <c r="D1275" i="1"/>
  <c r="C1275" i="1"/>
  <c r="D1274" i="1"/>
  <c r="C1274" i="1"/>
  <c r="G1274" i="1" s="1"/>
  <c r="D1273" i="1"/>
  <c r="C1273" i="1"/>
  <c r="H1273" i="1" s="1"/>
  <c r="H1272" i="1"/>
  <c r="G1272" i="1"/>
  <c r="D1272" i="1"/>
  <c r="C1272" i="1"/>
  <c r="G1271" i="1"/>
  <c r="D1271" i="1"/>
  <c r="C1271" i="1"/>
  <c r="H1271" i="1" s="1"/>
  <c r="H1270" i="1"/>
  <c r="G1270" i="1"/>
  <c r="D1270" i="1"/>
  <c r="C1270" i="1"/>
  <c r="D1269" i="1"/>
  <c r="C1269" i="1"/>
  <c r="H1269" i="1" s="1"/>
  <c r="D1268" i="1"/>
  <c r="C1268" i="1"/>
  <c r="D1267" i="1"/>
  <c r="C1267" i="1"/>
  <c r="H1267" i="1" s="1"/>
  <c r="D1266" i="1"/>
  <c r="C1266" i="1"/>
  <c r="G1265" i="1"/>
  <c r="D1265" i="1"/>
  <c r="C1265" i="1"/>
  <c r="H1265" i="1" s="1"/>
  <c r="H1264" i="1"/>
  <c r="D1264" i="1"/>
  <c r="C1264" i="1"/>
  <c r="G1264" i="1" s="1"/>
  <c r="D1263" i="1"/>
  <c r="C1263" i="1"/>
  <c r="H1263" i="1" s="1"/>
  <c r="H1262" i="1"/>
  <c r="G1262" i="1"/>
  <c r="D1262" i="1"/>
  <c r="C1262" i="1"/>
  <c r="D1261" i="1"/>
  <c r="C1261" i="1"/>
  <c r="D1260" i="1"/>
  <c r="C1260" i="1"/>
  <c r="H1260" i="1" s="1"/>
  <c r="D1259" i="1"/>
  <c r="C1259" i="1"/>
  <c r="H1258" i="1"/>
  <c r="D1258" i="1"/>
  <c r="C1258" i="1"/>
  <c r="G1258" i="1" s="1"/>
  <c r="D1257" i="1"/>
  <c r="C1257" i="1"/>
  <c r="H1257" i="1" s="1"/>
  <c r="H1256" i="1"/>
  <c r="G1256" i="1"/>
  <c r="D1256" i="1"/>
  <c r="C1256" i="1"/>
  <c r="H1255" i="1"/>
  <c r="D1255" i="1"/>
  <c r="C1255" i="1"/>
  <c r="G1255" i="1" s="1"/>
  <c r="H1254" i="1"/>
  <c r="G1254" i="1"/>
  <c r="D1254" i="1"/>
  <c r="C1254" i="1"/>
  <c r="H1253" i="1"/>
  <c r="D1253" i="1"/>
  <c r="C1253" i="1"/>
  <c r="G1253" i="1" s="1"/>
  <c r="H1252" i="1"/>
  <c r="G1252" i="1"/>
  <c r="D1252" i="1"/>
  <c r="C1252" i="1"/>
  <c r="H1251" i="1"/>
  <c r="D1251" i="1"/>
  <c r="C1251" i="1"/>
  <c r="G1251" i="1" s="1"/>
  <c r="H1250" i="1"/>
  <c r="G1250" i="1"/>
  <c r="D1250" i="1"/>
  <c r="C1250" i="1"/>
  <c r="H1249" i="1"/>
  <c r="D1249" i="1"/>
  <c r="C1249" i="1"/>
  <c r="G1249" i="1" s="1"/>
  <c r="H1248" i="1"/>
  <c r="G1248" i="1"/>
  <c r="D1248" i="1"/>
  <c r="C1248" i="1"/>
  <c r="D1247" i="1"/>
  <c r="C1247" i="1"/>
  <c r="H1246" i="1"/>
  <c r="G1246" i="1"/>
  <c r="D1246" i="1"/>
  <c r="C1246" i="1"/>
  <c r="H1245" i="1"/>
  <c r="D1245" i="1"/>
  <c r="C1245" i="1"/>
  <c r="G1245" i="1" s="1"/>
  <c r="D1244" i="1"/>
  <c r="C1244" i="1"/>
  <c r="H1244" i="1" s="1"/>
  <c r="H1243" i="1"/>
  <c r="D1243" i="1"/>
  <c r="C1243" i="1"/>
  <c r="G1243" i="1" s="1"/>
  <c r="D1242" i="1"/>
  <c r="C1242" i="1"/>
  <c r="H1242" i="1" s="1"/>
  <c r="H1241" i="1"/>
  <c r="D1241" i="1"/>
  <c r="C1241" i="1"/>
  <c r="G1241" i="1" s="1"/>
  <c r="D1240" i="1"/>
  <c r="C1240" i="1"/>
  <c r="H1240" i="1" s="1"/>
  <c r="H1239" i="1"/>
  <c r="D1239" i="1"/>
  <c r="C1239" i="1"/>
  <c r="G1239" i="1" s="1"/>
  <c r="D1238" i="1"/>
  <c r="C1238" i="1"/>
  <c r="H1238" i="1" s="1"/>
  <c r="H1237" i="1"/>
  <c r="D1237" i="1"/>
  <c r="C1237" i="1"/>
  <c r="G1237" i="1" s="1"/>
  <c r="H1236" i="1"/>
  <c r="G1236" i="1"/>
  <c r="D1236" i="1"/>
  <c r="C1236" i="1"/>
  <c r="H1235" i="1"/>
  <c r="D1235" i="1"/>
  <c r="C1235" i="1"/>
  <c r="G1235" i="1" s="1"/>
  <c r="H1234" i="1"/>
  <c r="G1234" i="1"/>
  <c r="D1234" i="1"/>
  <c r="C1234" i="1"/>
  <c r="D1233" i="1"/>
  <c r="C1233" i="1"/>
  <c r="G1233" i="1" s="1"/>
  <c r="D1232" i="1"/>
  <c r="C1232" i="1"/>
  <c r="H1231" i="1"/>
  <c r="D1231" i="1"/>
  <c r="C1231" i="1"/>
  <c r="G1231" i="1" s="1"/>
  <c r="D1230" i="1"/>
  <c r="G1230" i="1" s="1"/>
  <c r="C1230" i="1"/>
  <c r="D1229" i="1"/>
  <c r="C1229" i="1"/>
  <c r="H1228" i="1"/>
  <c r="G1228" i="1"/>
  <c r="D1228" i="1"/>
  <c r="C1228" i="1"/>
  <c r="D1227" i="1"/>
  <c r="C1227" i="1"/>
  <c r="H1226" i="1"/>
  <c r="G1226" i="1"/>
  <c r="D1226" i="1"/>
  <c r="C1226" i="1"/>
  <c r="H1225" i="1"/>
  <c r="D1225" i="1"/>
  <c r="C1225" i="1"/>
  <c r="G1225" i="1" s="1"/>
  <c r="D1224" i="1"/>
  <c r="C1224" i="1"/>
  <c r="D1223" i="1"/>
  <c r="C1223" i="1"/>
  <c r="D1222" i="1"/>
  <c r="H1221" i="1"/>
  <c r="D1221" i="1"/>
  <c r="C1221" i="1"/>
  <c r="G1221" i="1" s="1"/>
  <c r="H1220" i="1"/>
  <c r="G1220" i="1"/>
  <c r="D1220" i="1"/>
  <c r="C1220" i="1"/>
  <c r="H1219" i="1"/>
  <c r="D1219" i="1"/>
  <c r="C1219" i="1"/>
  <c r="G1219" i="1" s="1"/>
  <c r="D1218" i="1"/>
  <c r="C1218" i="1"/>
  <c r="D1217" i="1"/>
  <c r="C1217" i="1"/>
  <c r="D1216" i="1"/>
  <c r="C1216" i="1"/>
  <c r="H1213" i="1"/>
  <c r="D1213" i="1"/>
  <c r="C1213" i="1"/>
  <c r="G1213" i="1" s="1"/>
  <c r="H1212" i="1"/>
  <c r="G1212" i="1"/>
  <c r="D1212" i="1"/>
  <c r="C1212" i="1"/>
  <c r="H1211" i="1"/>
  <c r="D1211" i="1"/>
  <c r="C1211" i="1"/>
  <c r="G1211" i="1" s="1"/>
  <c r="H1210" i="1"/>
  <c r="G1210" i="1"/>
  <c r="D1210" i="1"/>
  <c r="C1210" i="1"/>
  <c r="H1209" i="1"/>
  <c r="D1209" i="1"/>
  <c r="C1209" i="1"/>
  <c r="G1209" i="1" s="1"/>
  <c r="H1208" i="1"/>
  <c r="G1208" i="1"/>
  <c r="D1208" i="1"/>
  <c r="C1208" i="1"/>
  <c r="H1207" i="1"/>
  <c r="D1207" i="1"/>
  <c r="C1207" i="1"/>
  <c r="G1207" i="1" s="1"/>
  <c r="H1206" i="1"/>
  <c r="G1206" i="1"/>
  <c r="D1206" i="1"/>
  <c r="C1206" i="1"/>
  <c r="H1205" i="1"/>
  <c r="D1205" i="1"/>
  <c r="C1205" i="1"/>
  <c r="G1205" i="1" s="1"/>
  <c r="H1204" i="1"/>
  <c r="G1204" i="1"/>
  <c r="D1204" i="1"/>
  <c r="C1204" i="1"/>
  <c r="H1203"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H1191" i="1"/>
  <c r="D1191" i="1"/>
  <c r="C1191" i="1"/>
  <c r="G1191" i="1" s="1"/>
  <c r="H1190" i="1"/>
  <c r="G1190" i="1"/>
  <c r="D1190" i="1"/>
  <c r="C1190" i="1"/>
  <c r="H1189"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D1183" i="1"/>
  <c r="H1182" i="1"/>
  <c r="G1182" i="1"/>
  <c r="D1182" i="1"/>
  <c r="C1182" i="1"/>
  <c r="H1181" i="1"/>
  <c r="D1181" i="1"/>
  <c r="C1181" i="1"/>
  <c r="G1181" i="1" s="1"/>
  <c r="H1180" i="1"/>
  <c r="G1180" i="1"/>
  <c r="D1180" i="1"/>
  <c r="C1180" i="1"/>
  <c r="H1179" i="1"/>
  <c r="D1179" i="1"/>
  <c r="C1179" i="1"/>
  <c r="G1179" i="1" s="1"/>
  <c r="H1178" i="1"/>
  <c r="G1178" i="1"/>
  <c r="D1178" i="1"/>
  <c r="C1178" i="1"/>
  <c r="H1177" i="1"/>
  <c r="D1177" i="1"/>
  <c r="C1177" i="1"/>
  <c r="G1177" i="1" s="1"/>
  <c r="H1176" i="1"/>
  <c r="G1176" i="1"/>
  <c r="D1176" i="1"/>
  <c r="C1176" i="1"/>
  <c r="H1175" i="1"/>
  <c r="D1175" i="1"/>
  <c r="C1175" i="1"/>
  <c r="G1175" i="1" s="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D1166" i="1"/>
  <c r="C1166" i="1"/>
  <c r="D1165" i="1"/>
  <c r="C1165" i="1"/>
  <c r="G1165" i="1" s="1"/>
  <c r="H1164" i="1"/>
  <c r="G1164" i="1"/>
  <c r="D1164" i="1"/>
  <c r="C1164" i="1"/>
  <c r="D1163" i="1"/>
  <c r="C1163" i="1"/>
  <c r="G1163" i="1" s="1"/>
  <c r="H1162" i="1"/>
  <c r="G1162" i="1"/>
  <c r="D1162" i="1"/>
  <c r="C1162" i="1"/>
  <c r="H1161" i="1"/>
  <c r="D1161" i="1"/>
  <c r="C1161" i="1"/>
  <c r="G1161" i="1" s="1"/>
  <c r="D1160" i="1"/>
  <c r="C1160" i="1"/>
  <c r="H1159" i="1"/>
  <c r="D1159" i="1"/>
  <c r="C1159" i="1"/>
  <c r="G1159" i="1" s="1"/>
  <c r="H1158" i="1"/>
  <c r="G1158" i="1"/>
  <c r="D1158" i="1"/>
  <c r="C1158" i="1"/>
  <c r="D1157" i="1"/>
  <c r="C1157" i="1"/>
  <c r="G1157" i="1" s="1"/>
  <c r="D1156" i="1"/>
  <c r="C1156" i="1"/>
  <c r="D1155" i="1"/>
  <c r="C1155" i="1"/>
  <c r="G1155" i="1" s="1"/>
  <c r="C1154" i="1"/>
  <c r="H1151" i="1"/>
  <c r="D1151" i="1"/>
  <c r="C1151" i="1"/>
  <c r="G1151" i="1" s="1"/>
  <c r="H1150" i="1"/>
  <c r="G1150" i="1"/>
  <c r="D1150" i="1"/>
  <c r="C1150" i="1"/>
  <c r="D1149" i="1"/>
  <c r="C1149" i="1"/>
  <c r="D1148" i="1"/>
  <c r="C1148" i="1"/>
  <c r="H1147" i="1"/>
  <c r="D1147" i="1"/>
  <c r="C1147" i="1"/>
  <c r="G1147" i="1" s="1"/>
  <c r="H1146" i="1"/>
  <c r="G1146" i="1"/>
  <c r="D1146" i="1"/>
  <c r="C1146" i="1"/>
  <c r="H1145" i="1"/>
  <c r="D1145" i="1"/>
  <c r="C1145" i="1"/>
  <c r="G1145" i="1" s="1"/>
  <c r="D1144" i="1"/>
  <c r="C1144" i="1"/>
  <c r="H1144" i="1" s="1"/>
  <c r="H1143" i="1"/>
  <c r="D1143" i="1"/>
  <c r="C1143" i="1"/>
  <c r="G1143" i="1" s="1"/>
  <c r="D1142" i="1"/>
  <c r="C1142" i="1"/>
  <c r="H1142" i="1" s="1"/>
  <c r="D1141" i="1"/>
  <c r="C1141" i="1"/>
  <c r="H1140" i="1"/>
  <c r="G1140" i="1"/>
  <c r="D1140" i="1"/>
  <c r="C1140" i="1"/>
  <c r="H1139" i="1"/>
  <c r="D1139" i="1"/>
  <c r="C1139" i="1"/>
  <c r="G1139" i="1" s="1"/>
  <c r="H1138" i="1"/>
  <c r="G1138" i="1"/>
  <c r="D1138" i="1"/>
  <c r="C1138" i="1"/>
  <c r="D1137" i="1"/>
  <c r="C1137" i="1"/>
  <c r="D1136" i="1"/>
  <c r="C1136" i="1"/>
  <c r="H1136" i="1" s="1"/>
  <c r="H1135" i="1"/>
  <c r="D1135" i="1"/>
  <c r="C1135" i="1"/>
  <c r="G1135" i="1" s="1"/>
  <c r="H1134" i="1"/>
  <c r="G1134" i="1"/>
  <c r="D1134" i="1"/>
  <c r="C1134" i="1"/>
  <c r="H1133" i="1"/>
  <c r="D1133" i="1"/>
  <c r="C1133" i="1"/>
  <c r="G1133" i="1" s="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G1125" i="1"/>
  <c r="D1125" i="1"/>
  <c r="C1125" i="1"/>
  <c r="H1125"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C1117" i="1"/>
  <c r="H1117" i="1" s="1"/>
  <c r="H1116" i="1"/>
  <c r="G1116" i="1"/>
  <c r="D1116" i="1"/>
  <c r="C1116" i="1"/>
  <c r="H1115" i="1"/>
  <c r="G1115" i="1"/>
  <c r="D1115" i="1"/>
  <c r="C1115" i="1"/>
  <c r="H1114" i="1"/>
  <c r="G1114" i="1"/>
  <c r="D1114" i="1"/>
  <c r="C1114" i="1"/>
  <c r="D1113" i="1"/>
  <c r="C1113" i="1"/>
  <c r="H1113" i="1" s="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D1071" i="1"/>
  <c r="C1071" i="1"/>
  <c r="H1071" i="1" s="1"/>
  <c r="H1070" i="1"/>
  <c r="G1070" i="1"/>
  <c r="D1070" i="1"/>
  <c r="C1070" i="1"/>
  <c r="H1069" i="1"/>
  <c r="G1069" i="1"/>
  <c r="D1069" i="1"/>
  <c r="C1069" i="1"/>
  <c r="H1068" i="1"/>
  <c r="G1068" i="1"/>
  <c r="D1068" i="1"/>
  <c r="C1068" i="1"/>
  <c r="H1067" i="1"/>
  <c r="G1067" i="1"/>
  <c r="D1067" i="1"/>
  <c r="C1067" i="1"/>
  <c r="D1066" i="1"/>
  <c r="C1066" i="1"/>
  <c r="H1066" i="1" s="1"/>
  <c r="D1064" i="1"/>
  <c r="C1064" i="1"/>
  <c r="H1063" i="1"/>
  <c r="G1063" i="1"/>
  <c r="D1063" i="1"/>
  <c r="C1063" i="1"/>
  <c r="H1062" i="1"/>
  <c r="G1062" i="1"/>
  <c r="D1062" i="1"/>
  <c r="C1062" i="1"/>
  <c r="H1061" i="1"/>
  <c r="D1061" i="1"/>
  <c r="G1061" i="1" s="1"/>
  <c r="C1061" i="1"/>
  <c r="H1060" i="1"/>
  <c r="G1060" i="1"/>
  <c r="D1060" i="1"/>
  <c r="C1060" i="1"/>
  <c r="H1059" i="1"/>
  <c r="G1059" i="1"/>
  <c r="D1059" i="1"/>
  <c r="C1059" i="1"/>
  <c r="D1058" i="1"/>
  <c r="C1058" i="1"/>
  <c r="D1057" i="1"/>
  <c r="C1057" i="1"/>
  <c r="D1056" i="1"/>
  <c r="C1056" i="1"/>
  <c r="H1055" i="1"/>
  <c r="G1055" i="1"/>
  <c r="D1055" i="1"/>
  <c r="C1055" i="1"/>
  <c r="D1054" i="1"/>
  <c r="C1054" i="1"/>
  <c r="H1053" i="1"/>
  <c r="G1053" i="1"/>
  <c r="D1053" i="1"/>
  <c r="C1053" i="1"/>
  <c r="H1052" i="1"/>
  <c r="G1052" i="1"/>
  <c r="D1052" i="1"/>
  <c r="C1052" i="1"/>
  <c r="H1051" i="1"/>
  <c r="G1051" i="1"/>
  <c r="D1051" i="1"/>
  <c r="C1051" i="1"/>
  <c r="D1050" i="1"/>
  <c r="C1050" i="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D1034" i="1"/>
  <c r="C1034" i="1"/>
  <c r="D1033" i="1"/>
  <c r="C1033" i="1"/>
  <c r="G1033" i="1" s="1"/>
  <c r="D1032" i="1"/>
  <c r="C1032" i="1"/>
  <c r="G1032" i="1" s="1"/>
  <c r="H1031" i="1"/>
  <c r="G1031" i="1"/>
  <c r="D1031" i="1"/>
  <c r="C1031" i="1"/>
  <c r="D1030" i="1"/>
  <c r="H1029" i="1"/>
  <c r="G1029" i="1"/>
  <c r="D1029" i="1"/>
  <c r="C1029" i="1"/>
  <c r="H1028" i="1"/>
  <c r="G1028" i="1"/>
  <c r="D1028" i="1"/>
  <c r="C1028" i="1"/>
  <c r="H1027" i="1"/>
  <c r="G1027" i="1"/>
  <c r="D1027" i="1"/>
  <c r="C1027" i="1"/>
  <c r="D1026" i="1"/>
  <c r="C1026" i="1"/>
  <c r="D1025" i="1"/>
  <c r="H1025" i="1" s="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D1016" i="1"/>
  <c r="C1016" i="1"/>
  <c r="H1016" i="1" s="1"/>
  <c r="D1015" i="1"/>
  <c r="C1015" i="1"/>
  <c r="H1014" i="1"/>
  <c r="G1014" i="1"/>
  <c r="D1014" i="1"/>
  <c r="C1014" i="1"/>
  <c r="C1013" i="1"/>
  <c r="D1012" i="1"/>
  <c r="C1012" i="1"/>
  <c r="H1011" i="1"/>
  <c r="G1011" i="1"/>
  <c r="D1011" i="1"/>
  <c r="C1011" i="1"/>
  <c r="H1010" i="1"/>
  <c r="G1010" i="1"/>
  <c r="D1010" i="1"/>
  <c r="C1010" i="1"/>
  <c r="H1009" i="1"/>
  <c r="G1009" i="1"/>
  <c r="D1009" i="1"/>
  <c r="C1009" i="1"/>
  <c r="D1008" i="1"/>
  <c r="C1008" i="1"/>
  <c r="D1007" i="1"/>
  <c r="C1007" i="1"/>
  <c r="D1006" i="1"/>
  <c r="C1006" i="1"/>
  <c r="H1005" i="1"/>
  <c r="G1005" i="1"/>
  <c r="D1005" i="1"/>
  <c r="C1005" i="1"/>
  <c r="D1004" i="1"/>
  <c r="C1004" i="1"/>
  <c r="H1003" i="1"/>
  <c r="D1003" i="1"/>
  <c r="C1003" i="1"/>
  <c r="G1003" i="1" s="1"/>
  <c r="D1002" i="1"/>
  <c r="C1002" i="1"/>
  <c r="H1002" i="1" s="1"/>
  <c r="H1001" i="1"/>
  <c r="G1001" i="1"/>
  <c r="D1001" i="1"/>
  <c r="C1001" i="1"/>
  <c r="D1000" i="1"/>
  <c r="C1000" i="1"/>
  <c r="D999" i="1"/>
  <c r="C999" i="1"/>
  <c r="H999" i="1" s="1"/>
  <c r="D998" i="1"/>
  <c r="C998" i="1"/>
  <c r="H998" i="1" s="1"/>
  <c r="D997" i="1"/>
  <c r="C997" i="1"/>
  <c r="D996" i="1"/>
  <c r="C996" i="1"/>
  <c r="H996" i="1" s="1"/>
  <c r="D995" i="1"/>
  <c r="C995" i="1"/>
  <c r="H994" i="1"/>
  <c r="G994" i="1"/>
  <c r="D994" i="1"/>
  <c r="C994" i="1"/>
  <c r="D993" i="1"/>
  <c r="C993" i="1"/>
  <c r="H993" i="1" s="1"/>
  <c r="D992" i="1"/>
  <c r="C992" i="1"/>
  <c r="C991" i="1"/>
  <c r="G989" i="1"/>
  <c r="D989" i="1"/>
  <c r="H989" i="1" s="1"/>
  <c r="C989" i="1"/>
  <c r="D988" i="1"/>
  <c r="C988" i="1"/>
  <c r="H988" i="1" s="1"/>
  <c r="D987" i="1"/>
  <c r="C987" i="1"/>
  <c r="H987" i="1" s="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D822" i="1"/>
  <c r="C822" i="1"/>
  <c r="H822" i="1" s="1"/>
  <c r="D821" i="1"/>
  <c r="C821" i="1"/>
  <c r="H820" i="1"/>
  <c r="G820" i="1"/>
  <c r="D820" i="1"/>
  <c r="C820" i="1"/>
  <c r="H819" i="1"/>
  <c r="G819" i="1"/>
  <c r="D819" i="1"/>
  <c r="C819" i="1"/>
  <c r="H818" i="1"/>
  <c r="G818" i="1"/>
  <c r="D818" i="1"/>
  <c r="C818" i="1"/>
  <c r="D817" i="1"/>
  <c r="C817" i="1"/>
  <c r="H816" i="1"/>
  <c r="D816" i="1"/>
  <c r="G816" i="1" s="1"/>
  <c r="C816" i="1"/>
  <c r="H815" i="1"/>
  <c r="G815" i="1"/>
  <c r="D815" i="1"/>
  <c r="C815" i="1"/>
  <c r="D814" i="1"/>
  <c r="C814" i="1"/>
  <c r="G814" i="1" s="1"/>
  <c r="H813" i="1"/>
  <c r="G813" i="1"/>
  <c r="D813" i="1"/>
  <c r="C813" i="1"/>
  <c r="G812" i="1"/>
  <c r="D812" i="1"/>
  <c r="C812" i="1"/>
  <c r="H812" i="1" s="1"/>
  <c r="H811" i="1"/>
  <c r="G811" i="1"/>
  <c r="D811" i="1"/>
  <c r="C811" i="1"/>
  <c r="H810" i="1"/>
  <c r="G810" i="1"/>
  <c r="D810" i="1"/>
  <c r="C810"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D759" i="1"/>
  <c r="C759" i="1"/>
  <c r="H759" i="1" s="1"/>
  <c r="H758" i="1"/>
  <c r="G758" i="1"/>
  <c r="D758" i="1"/>
  <c r="C758" i="1"/>
  <c r="H757" i="1"/>
  <c r="G757" i="1"/>
  <c r="D757" i="1"/>
  <c r="C757" i="1"/>
  <c r="H756" i="1"/>
  <c r="G756" i="1"/>
  <c r="D756" i="1"/>
  <c r="C756" i="1"/>
  <c r="H755" i="1"/>
  <c r="G755" i="1"/>
  <c r="D755" i="1"/>
  <c r="C755" i="1"/>
  <c r="H754" i="1"/>
  <c r="G754" i="1"/>
  <c r="D754" i="1"/>
  <c r="C754" i="1"/>
  <c r="D753" i="1"/>
  <c r="C753" i="1"/>
  <c r="G752"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D718" i="1"/>
  <c r="C718" i="1"/>
  <c r="H718" i="1" s="1"/>
  <c r="H717" i="1"/>
  <c r="G717" i="1"/>
  <c r="D717" i="1"/>
  <c r="C717" i="1"/>
  <c r="H716" i="1"/>
  <c r="G716" i="1"/>
  <c r="D716" i="1"/>
  <c r="C716" i="1"/>
  <c r="D715" i="1"/>
  <c r="C715" i="1"/>
  <c r="D714" i="1"/>
  <c r="H714" i="1" s="1"/>
  <c r="C714" i="1"/>
  <c r="D713" i="1"/>
  <c r="C713" i="1"/>
  <c r="D712" i="1"/>
  <c r="C712" i="1"/>
  <c r="D711" i="1"/>
  <c r="C711" i="1"/>
  <c r="H711" i="1" s="1"/>
  <c r="H710" i="1"/>
  <c r="D710" i="1"/>
  <c r="G710" i="1" s="1"/>
  <c r="C710" i="1"/>
  <c r="H709" i="1"/>
  <c r="G709" i="1"/>
  <c r="D709" i="1"/>
  <c r="C709" i="1"/>
  <c r="H708" i="1"/>
  <c r="G708" i="1"/>
  <c r="D708" i="1"/>
  <c r="C708" i="1"/>
  <c r="H707" i="1"/>
  <c r="G707" i="1"/>
  <c r="D707" i="1"/>
  <c r="C707" i="1"/>
  <c r="H706" i="1"/>
  <c r="G706" i="1"/>
  <c r="D706" i="1"/>
  <c r="C706" i="1"/>
  <c r="D705" i="1"/>
  <c r="H705" i="1" s="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0" i="1"/>
  <c r="G690" i="1"/>
  <c r="D690" i="1"/>
  <c r="C690" i="1"/>
  <c r="H689" i="1"/>
  <c r="G689" i="1"/>
  <c r="D689" i="1"/>
  <c r="C689" i="1"/>
  <c r="H688" i="1"/>
  <c r="G688" i="1"/>
  <c r="D688" i="1"/>
  <c r="C688"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C658" i="1"/>
  <c r="H658" i="1" s="1"/>
  <c r="H657" i="1"/>
  <c r="G657" i="1"/>
  <c r="D657" i="1"/>
  <c r="C657" i="1"/>
  <c r="H656" i="1"/>
  <c r="G656" i="1"/>
  <c r="D656" i="1"/>
  <c r="C656" i="1"/>
  <c r="D655" i="1"/>
  <c r="C655" i="1"/>
  <c r="D654" i="1"/>
  <c r="C654" i="1"/>
  <c r="D653" i="1"/>
  <c r="C653" i="1"/>
  <c r="H652" i="1"/>
  <c r="G652" i="1"/>
  <c r="D652" i="1"/>
  <c r="C652" i="1"/>
  <c r="H651" i="1"/>
  <c r="G651" i="1"/>
  <c r="D651" i="1"/>
  <c r="C651" i="1"/>
  <c r="D650" i="1"/>
  <c r="H650" i="1" s="1"/>
  <c r="C650" i="1"/>
  <c r="D649" i="1"/>
  <c r="C649" i="1"/>
  <c r="D648" i="1"/>
  <c r="C648" i="1"/>
  <c r="D647" i="1"/>
  <c r="H647" i="1" s="1"/>
  <c r="C647" i="1"/>
  <c r="D646" i="1"/>
  <c r="C646" i="1"/>
  <c r="D645" i="1"/>
  <c r="C645" i="1"/>
  <c r="D644" i="1"/>
  <c r="C644" i="1"/>
  <c r="D643" i="1"/>
  <c r="C643" i="1"/>
  <c r="D642" i="1"/>
  <c r="C642" i="1"/>
  <c r="D641" i="1"/>
  <c r="C641" i="1"/>
  <c r="C637"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D558" i="1"/>
  <c r="C558" i="1"/>
  <c r="H558" i="1" s="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C411" i="1"/>
  <c r="H406" i="1"/>
  <c r="G406" i="1"/>
  <c r="D406" i="1"/>
  <c r="C406" i="1"/>
  <c r="D405" i="1"/>
  <c r="H405" i="1" s="1"/>
  <c r="C405" i="1"/>
  <c r="H404" i="1"/>
  <c r="G404" i="1"/>
  <c r="D404" i="1"/>
  <c r="C404" i="1"/>
  <c r="H401" i="1"/>
  <c r="G401" i="1"/>
  <c r="D401" i="1"/>
  <c r="C401" i="1"/>
  <c r="H400" i="1"/>
  <c r="G400" i="1"/>
  <c r="D400" i="1"/>
  <c r="C400" i="1"/>
  <c r="H399" i="1"/>
  <c r="G399" i="1"/>
  <c r="D399" i="1"/>
  <c r="C399" i="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H389" i="1" s="1"/>
  <c r="H388" i="1"/>
  <c r="G388" i="1"/>
  <c r="D388" i="1"/>
  <c r="C388" i="1"/>
  <c r="H387" i="1"/>
  <c r="G387" i="1"/>
  <c r="D387" i="1"/>
  <c r="C387" i="1"/>
  <c r="D386" i="1"/>
  <c r="C386" i="1"/>
  <c r="H386"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H374" i="1" s="1"/>
  <c r="D373" i="1"/>
  <c r="C373" i="1"/>
  <c r="H373" i="1" s="1"/>
  <c r="H372" i="1"/>
  <c r="G372" i="1"/>
  <c r="D372" i="1"/>
  <c r="C372" i="1"/>
  <c r="D371" i="1"/>
  <c r="C371" i="1"/>
  <c r="H370" i="1"/>
  <c r="G370" i="1"/>
  <c r="D370" i="1"/>
  <c r="C370" i="1"/>
  <c r="H369" i="1"/>
  <c r="G369" i="1"/>
  <c r="D369" i="1"/>
  <c r="C369" i="1"/>
  <c r="H368" i="1"/>
  <c r="G368" i="1"/>
  <c r="D368" i="1"/>
  <c r="C368" i="1"/>
  <c r="D367" i="1"/>
  <c r="C367" i="1"/>
  <c r="H367" i="1" s="1"/>
  <c r="D366" i="1"/>
  <c r="C366" i="1"/>
  <c r="H366" i="1" s="1"/>
  <c r="D365" i="1"/>
  <c r="C365" i="1"/>
  <c r="H365" i="1" s="1"/>
  <c r="D364" i="1"/>
  <c r="D363" i="1"/>
  <c r="C363" i="1"/>
  <c r="H363" i="1" s="1"/>
  <c r="D362" i="1"/>
  <c r="C362" i="1"/>
  <c r="H362" i="1" s="1"/>
  <c r="G361" i="1"/>
  <c r="D361" i="1"/>
  <c r="H361" i="1" s="1"/>
  <c r="C361" i="1"/>
  <c r="H360" i="1"/>
  <c r="G360" i="1"/>
  <c r="D360" i="1"/>
  <c r="C360"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C348" i="1"/>
  <c r="H348" i="1" s="1"/>
  <c r="D347" i="1"/>
  <c r="C347" i="1"/>
  <c r="H347" i="1" s="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C322" i="1"/>
  <c r="H322" i="1" s="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D314" i="1"/>
  <c r="C314" i="1"/>
  <c r="H314" i="1" s="1"/>
  <c r="H313" i="1"/>
  <c r="G313" i="1"/>
  <c r="D313" i="1"/>
  <c r="C313" i="1"/>
  <c r="D312" i="1"/>
  <c r="C312" i="1"/>
  <c r="H312" i="1" s="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H291" i="1" s="1"/>
  <c r="D290" i="1"/>
  <c r="C290" i="1"/>
  <c r="G290" i="1" s="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C265" i="1"/>
  <c r="H265" i="1" s="1"/>
  <c r="D264" i="1"/>
  <c r="C264" i="1"/>
  <c r="H264" i="1" s="1"/>
  <c r="H263" i="1"/>
  <c r="G263" i="1"/>
  <c r="D263" i="1"/>
  <c r="C263" i="1"/>
  <c r="H262" i="1"/>
  <c r="G262" i="1"/>
  <c r="D262" i="1"/>
  <c r="C262" i="1"/>
  <c r="D261" i="1"/>
  <c r="C261" i="1"/>
  <c r="G260" i="1"/>
  <c r="D260" i="1"/>
  <c r="C260" i="1"/>
  <c r="H260" i="1" s="1"/>
  <c r="H258" i="1"/>
  <c r="G258" i="1"/>
  <c r="D258" i="1"/>
  <c r="C258" i="1"/>
  <c r="D257" i="1"/>
  <c r="G257" i="1" s="1"/>
  <c r="C257"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C234" i="1"/>
  <c r="H233" i="1"/>
  <c r="D233" i="1"/>
  <c r="C233" i="1"/>
  <c r="G233" i="1" s="1"/>
  <c r="D232" i="1"/>
  <c r="C232" i="1"/>
  <c r="H232" i="1" s="1"/>
  <c r="H231" i="1"/>
  <c r="G231" i="1"/>
  <c r="D231" i="1"/>
  <c r="C231" i="1"/>
  <c r="H230" i="1"/>
  <c r="G230" i="1"/>
  <c r="D230" i="1"/>
  <c r="C230" i="1"/>
  <c r="H229" i="1"/>
  <c r="G229" i="1"/>
  <c r="D229" i="1"/>
  <c r="C229" i="1"/>
  <c r="D228" i="1"/>
  <c r="C228" i="1"/>
  <c r="H228" i="1" s="1"/>
  <c r="D227" i="1"/>
  <c r="C227" i="1"/>
  <c r="H226" i="1"/>
  <c r="G226" i="1"/>
  <c r="D226" i="1"/>
  <c r="C226" i="1"/>
  <c r="H225" i="1"/>
  <c r="G225" i="1"/>
  <c r="D225" i="1"/>
  <c r="C225" i="1"/>
  <c r="H224" i="1"/>
  <c r="G224" i="1"/>
  <c r="D224" i="1"/>
  <c r="C224" i="1"/>
  <c r="D223" i="1"/>
  <c r="C223" i="1"/>
  <c r="G223" i="1" s="1"/>
  <c r="H222" i="1"/>
  <c r="G222" i="1"/>
  <c r="D222" i="1"/>
  <c r="C222" i="1"/>
  <c r="D221" i="1"/>
  <c r="C221" i="1"/>
  <c r="H221" i="1" s="1"/>
  <c r="H219" i="1"/>
  <c r="G219" i="1"/>
  <c r="D219" i="1"/>
  <c r="C219" i="1"/>
  <c r="D218" i="1"/>
  <c r="C218" i="1"/>
  <c r="H218" i="1" s="1"/>
  <c r="G217" i="1"/>
  <c r="D217" i="1"/>
  <c r="H217" i="1" s="1"/>
  <c r="C217" i="1"/>
  <c r="H216" i="1"/>
  <c r="G216" i="1"/>
  <c r="D216" i="1"/>
  <c r="C216" i="1"/>
  <c r="D215" i="1"/>
  <c r="C215" i="1"/>
  <c r="D214" i="1"/>
  <c r="C214" i="1"/>
  <c r="H213" i="1"/>
  <c r="G213" i="1"/>
  <c r="D213" i="1"/>
  <c r="C213" i="1"/>
  <c r="D212" i="1"/>
  <c r="C212" i="1"/>
  <c r="D211" i="1"/>
  <c r="D210" i="1"/>
  <c r="C210" i="1"/>
  <c r="H210" i="1" s="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1" i="1" s="1"/>
  <c r="D190" i="1"/>
  <c r="C190" i="1"/>
  <c r="D189" i="1"/>
  <c r="C189" i="1"/>
  <c r="D188" i="1"/>
  <c r="C188" i="1"/>
  <c r="D187" i="1"/>
  <c r="H187" i="1" s="1"/>
  <c r="C187" i="1"/>
  <c r="D186" i="1"/>
  <c r="H186" i="1" s="1"/>
  <c r="C186" i="1"/>
  <c r="D185" i="1"/>
  <c r="C185" i="1"/>
  <c r="D184" i="1"/>
  <c r="C184" i="1"/>
  <c r="H183" i="1"/>
  <c r="G183" i="1"/>
  <c r="D183" i="1"/>
  <c r="C183" i="1"/>
  <c r="D182" i="1"/>
  <c r="C182" i="1"/>
  <c r="H182" i="1" s="1"/>
  <c r="D181" i="1"/>
  <c r="G181" i="1" s="1"/>
  <c r="C181" i="1"/>
  <c r="D180" i="1"/>
  <c r="C180" i="1"/>
  <c r="H180" i="1" s="1"/>
  <c r="D179" i="1"/>
  <c r="C179" i="1"/>
  <c r="H179" i="1" s="1"/>
  <c r="D178" i="1"/>
  <c r="C178" i="1"/>
  <c r="H178" i="1" s="1"/>
  <c r="D177" i="1"/>
  <c r="C177" i="1"/>
  <c r="H177" i="1" s="1"/>
  <c r="D176" i="1"/>
  <c r="C176" i="1"/>
  <c r="H176" i="1" s="1"/>
  <c r="D175" i="1"/>
  <c r="C175" i="1"/>
  <c r="D174" i="1"/>
  <c r="C174" i="1"/>
  <c r="H174" i="1" s="1"/>
  <c r="C173" i="1"/>
  <c r="D172" i="1"/>
  <c r="C172" i="1"/>
  <c r="H172" i="1" s="1"/>
  <c r="D171" i="1"/>
  <c r="H171" i="1" s="1"/>
  <c r="C171" i="1"/>
  <c r="D170" i="1"/>
  <c r="C170" i="1"/>
  <c r="H170" i="1" s="1"/>
  <c r="D169" i="1"/>
  <c r="C169" i="1"/>
  <c r="H169" i="1" s="1"/>
  <c r="G168" i="1"/>
  <c r="D168" i="1"/>
  <c r="H168" i="1" s="1"/>
  <c r="C168" i="1"/>
  <c r="D167" i="1"/>
  <c r="C167" i="1"/>
  <c r="H167" i="1" s="1"/>
  <c r="D166" i="1"/>
  <c r="C166" i="1"/>
  <c r="H166" i="1" s="1"/>
  <c r="D165" i="1"/>
  <c r="C165" i="1"/>
  <c r="D164" i="1"/>
  <c r="C164" i="1"/>
  <c r="H164" i="1" s="1"/>
  <c r="D163" i="1"/>
  <c r="C163" i="1"/>
  <c r="D162" i="1"/>
  <c r="C162" i="1"/>
  <c r="H162" i="1" s="1"/>
  <c r="D161" i="1"/>
  <c r="C161" i="1"/>
  <c r="C160" i="1"/>
  <c r="H158" i="1"/>
  <c r="G158" i="1"/>
  <c r="D158" i="1"/>
  <c r="C158" i="1"/>
  <c r="D157" i="1"/>
  <c r="H157" i="1" s="1"/>
  <c r="C157" i="1"/>
  <c r="D156" i="1"/>
  <c r="H156" i="1" s="1"/>
  <c r="C156" i="1"/>
  <c r="D155" i="1"/>
  <c r="C155" i="1"/>
  <c r="D154" i="1"/>
  <c r="C154" i="1"/>
  <c r="H153" i="1"/>
  <c r="G153" i="1"/>
  <c r="D153" i="1"/>
  <c r="C153" i="1"/>
  <c r="D152" i="1"/>
  <c r="C152" i="1"/>
  <c r="H151" i="1"/>
  <c r="G151" i="1"/>
  <c r="D151" i="1"/>
  <c r="C151" i="1"/>
  <c r="C150" i="1"/>
  <c r="C149" i="1"/>
  <c r="H146" i="1"/>
  <c r="D146" i="1"/>
  <c r="C146" i="1"/>
  <c r="G146" i="1" s="1"/>
  <c r="D145" i="1"/>
  <c r="C145" i="1"/>
  <c r="H144" i="1"/>
  <c r="G144" i="1"/>
  <c r="D144" i="1"/>
  <c r="C144" i="1"/>
  <c r="D143" i="1"/>
  <c r="H143" i="1" s="1"/>
  <c r="C143" i="1"/>
  <c r="G143" i="1" s="1"/>
  <c r="H142" i="1"/>
  <c r="G142" i="1"/>
  <c r="D142" i="1"/>
  <c r="C142" i="1"/>
  <c r="D141" i="1"/>
  <c r="H141" i="1" s="1"/>
  <c r="C141" i="1"/>
  <c r="G141" i="1" s="1"/>
  <c r="D140" i="1"/>
  <c r="C140" i="1"/>
  <c r="H140" i="1" s="1"/>
  <c r="D139" i="1"/>
  <c r="H139" i="1" s="1"/>
  <c r="C139" i="1"/>
  <c r="G139" i="1" s="1"/>
  <c r="D138" i="1"/>
  <c r="C138" i="1"/>
  <c r="H138" i="1" s="1"/>
  <c r="D137" i="1"/>
  <c r="H137" i="1" s="1"/>
  <c r="C137" i="1"/>
  <c r="G137" i="1" s="1"/>
  <c r="D136" i="1"/>
  <c r="C136" i="1"/>
  <c r="D135" i="1"/>
  <c r="C135" i="1"/>
  <c r="D134" i="1"/>
  <c r="C134" i="1"/>
  <c r="H134" i="1" s="1"/>
  <c r="D133" i="1"/>
  <c r="H133" i="1" s="1"/>
  <c r="C133" i="1"/>
  <c r="G133" i="1" s="1"/>
  <c r="D132" i="1"/>
  <c r="C132" i="1"/>
  <c r="H132" i="1" s="1"/>
  <c r="D131" i="1"/>
  <c r="H131" i="1" s="1"/>
  <c r="C131" i="1"/>
  <c r="G131" i="1" s="1"/>
  <c r="D130" i="1"/>
  <c r="C130" i="1"/>
  <c r="H130" i="1" s="1"/>
  <c r="D129" i="1"/>
  <c r="H129" i="1" s="1"/>
  <c r="C129" i="1"/>
  <c r="G129" i="1" s="1"/>
  <c r="D128" i="1"/>
  <c r="C128" i="1"/>
  <c r="H128" i="1" s="1"/>
  <c r="D127" i="1"/>
  <c r="H127" i="1" s="1"/>
  <c r="C127" i="1"/>
  <c r="G127" i="1" s="1"/>
  <c r="D126" i="1"/>
  <c r="C126" i="1"/>
  <c r="H126" i="1" s="1"/>
  <c r="D125" i="1"/>
  <c r="C125" i="1"/>
  <c r="G125" i="1" s="1"/>
  <c r="D124" i="1"/>
  <c r="C124" i="1"/>
  <c r="H124" i="1" s="1"/>
  <c r="D123" i="1"/>
  <c r="C123" i="1"/>
  <c r="D122" i="1"/>
  <c r="C122" i="1"/>
  <c r="H122" i="1" s="1"/>
  <c r="D121" i="1"/>
  <c r="C121" i="1"/>
  <c r="D120" i="1"/>
  <c r="D119" i="1"/>
  <c r="H119" i="1" s="1"/>
  <c r="C119" i="1"/>
  <c r="G119" i="1" s="1"/>
  <c r="D118" i="1"/>
  <c r="C118" i="1"/>
  <c r="H118" i="1" s="1"/>
  <c r="D117" i="1"/>
  <c r="C117" i="1"/>
  <c r="G117" i="1" s="1"/>
  <c r="D116" i="1"/>
  <c r="C116" i="1"/>
  <c r="H116" i="1" s="1"/>
  <c r="D115" i="1"/>
  <c r="H115" i="1" s="1"/>
  <c r="C115" i="1"/>
  <c r="G115" i="1" s="1"/>
  <c r="D114" i="1"/>
  <c r="C114" i="1"/>
  <c r="H114" i="1" s="1"/>
  <c r="D113" i="1"/>
  <c r="H113" i="1" s="1"/>
  <c r="C113" i="1"/>
  <c r="G113" i="1" s="1"/>
  <c r="D112" i="1"/>
  <c r="C112" i="1"/>
  <c r="H112" i="1" s="1"/>
  <c r="D111" i="1"/>
  <c r="H111" i="1" s="1"/>
  <c r="C111" i="1"/>
  <c r="G111" i="1" s="1"/>
  <c r="D110" i="1"/>
  <c r="C110" i="1"/>
  <c r="H110" i="1" s="1"/>
  <c r="D109" i="1"/>
  <c r="H109" i="1" s="1"/>
  <c r="C109" i="1"/>
  <c r="G109" i="1" s="1"/>
  <c r="D108" i="1"/>
  <c r="C108" i="1"/>
  <c r="H108" i="1" s="1"/>
  <c r="D107" i="1"/>
  <c r="C107" i="1"/>
  <c r="G107" i="1" s="1"/>
  <c r="D106" i="1"/>
  <c r="C106" i="1"/>
  <c r="D105" i="1"/>
  <c r="C105" i="1"/>
  <c r="D104" i="1"/>
  <c r="C104" i="1"/>
  <c r="H104" i="1" s="1"/>
  <c r="D103" i="1"/>
  <c r="C103" i="1"/>
  <c r="D101" i="1"/>
  <c r="H101" i="1" s="1"/>
  <c r="C101" i="1"/>
  <c r="G101" i="1" s="1"/>
  <c r="D100" i="1"/>
  <c r="C100" i="1"/>
  <c r="H100" i="1" s="1"/>
  <c r="D99" i="1"/>
  <c r="H99" i="1" s="1"/>
  <c r="C99" i="1"/>
  <c r="G99" i="1" s="1"/>
  <c r="D98" i="1"/>
  <c r="C98" i="1"/>
  <c r="H98" i="1" s="1"/>
  <c r="D97" i="1"/>
  <c r="H97" i="1" s="1"/>
  <c r="C97" i="1"/>
  <c r="G97" i="1" s="1"/>
  <c r="D96" i="1"/>
  <c r="C96" i="1"/>
  <c r="H96" i="1" s="1"/>
  <c r="D95" i="1"/>
  <c r="H95" i="1" s="1"/>
  <c r="C95" i="1"/>
  <c r="G95" i="1" s="1"/>
  <c r="D94" i="1"/>
  <c r="C94" i="1"/>
  <c r="H94" i="1" s="1"/>
  <c r="D93" i="1"/>
  <c r="C93" i="1"/>
  <c r="G93" i="1" s="1"/>
  <c r="D92" i="1"/>
  <c r="C92" i="1"/>
  <c r="H92" i="1" s="1"/>
  <c r="D91" i="1"/>
  <c r="C91" i="1"/>
  <c r="G91" i="1" s="1"/>
  <c r="D90" i="1"/>
  <c r="C90" i="1"/>
  <c r="H90" i="1" s="1"/>
  <c r="D89" i="1"/>
  <c r="C89" i="1"/>
  <c r="D88" i="1"/>
  <c r="C88" i="1"/>
  <c r="H88" i="1" s="1"/>
  <c r="D87" i="1"/>
  <c r="C87" i="1"/>
  <c r="D86" i="1"/>
  <c r="C86" i="1"/>
  <c r="H86" i="1" s="1"/>
  <c r="D85" i="1"/>
  <c r="H85" i="1" s="1"/>
  <c r="C85" i="1"/>
  <c r="G85" i="1" s="1"/>
  <c r="D84" i="1"/>
  <c r="C84" i="1"/>
  <c r="G84" i="1" s="1"/>
  <c r="D83" i="1"/>
  <c r="H83" i="1" s="1"/>
  <c r="C83" i="1"/>
  <c r="G83" i="1" s="1"/>
  <c r="D82" i="1"/>
  <c r="C82" i="1"/>
  <c r="D81" i="1"/>
  <c r="C81" i="1"/>
  <c r="G81" i="1" s="1"/>
  <c r="D80" i="1"/>
  <c r="C80" i="1"/>
  <c r="H80" i="1" s="1"/>
  <c r="D79" i="1"/>
  <c r="C79" i="1"/>
  <c r="D77" i="1"/>
  <c r="H77" i="1" s="1"/>
  <c r="C77" i="1"/>
  <c r="G77" i="1" s="1"/>
  <c r="D76" i="1"/>
  <c r="C76" i="1"/>
  <c r="G76" i="1" s="1"/>
  <c r="D75" i="1"/>
  <c r="H75" i="1" s="1"/>
  <c r="C75" i="1"/>
  <c r="G75" i="1" s="1"/>
  <c r="D74" i="1"/>
  <c r="C74" i="1"/>
  <c r="H74" i="1" s="1"/>
  <c r="D73" i="1"/>
  <c r="H73" i="1" s="1"/>
  <c r="C73" i="1"/>
  <c r="G73" i="1" s="1"/>
  <c r="D72" i="1"/>
  <c r="C72" i="1"/>
  <c r="D71" i="1"/>
  <c r="C71" i="1"/>
  <c r="D70" i="1"/>
  <c r="C70" i="1"/>
  <c r="D69" i="1"/>
  <c r="H69" i="1" s="1"/>
  <c r="C69" i="1"/>
  <c r="G69" i="1" s="1"/>
  <c r="D68" i="1"/>
  <c r="C68" i="1"/>
  <c r="H68" i="1" s="1"/>
  <c r="D67" i="1"/>
  <c r="H67" i="1" s="1"/>
  <c r="C67" i="1"/>
  <c r="G67" i="1" s="1"/>
  <c r="D66" i="1"/>
  <c r="C66" i="1"/>
  <c r="H66" i="1" s="1"/>
  <c r="D65" i="1"/>
  <c r="H65" i="1" s="1"/>
  <c r="C65" i="1"/>
  <c r="G65" i="1" s="1"/>
  <c r="D64" i="1"/>
  <c r="C64" i="1"/>
  <c r="G64" i="1" s="1"/>
  <c r="D63" i="1"/>
  <c r="H63" i="1" s="1"/>
  <c r="C63" i="1"/>
  <c r="G63" i="1" s="1"/>
  <c r="D62" i="1"/>
  <c r="C62" i="1"/>
  <c r="D61" i="1"/>
  <c r="D60" i="1"/>
  <c r="C60" i="1"/>
  <c r="H60" i="1" s="1"/>
  <c r="D59" i="1"/>
  <c r="H59" i="1" s="1"/>
  <c r="C59" i="1"/>
  <c r="G59" i="1" s="1"/>
  <c r="D58" i="1"/>
  <c r="C58" i="1"/>
  <c r="G58" i="1" s="1"/>
  <c r="D57" i="1"/>
  <c r="C57" i="1"/>
  <c r="G57" i="1" s="1"/>
  <c r="D56" i="1"/>
  <c r="C56" i="1"/>
  <c r="G56" i="1" s="1"/>
  <c r="D55" i="1"/>
  <c r="C55" i="1"/>
  <c r="G55" i="1" s="1"/>
  <c r="D54" i="1"/>
  <c r="C54" i="1"/>
  <c r="D53" i="1"/>
  <c r="H53" i="1" s="1"/>
  <c r="C53" i="1"/>
  <c r="G53" i="1" s="1"/>
  <c r="D52" i="1"/>
  <c r="C52" i="1"/>
  <c r="H52" i="1" s="1"/>
  <c r="D51" i="1"/>
  <c r="H51" i="1" s="1"/>
  <c r="C51" i="1"/>
  <c r="G51" i="1" s="1"/>
  <c r="D50" i="1"/>
  <c r="D49" i="1"/>
  <c r="H49" i="1" s="1"/>
  <c r="C49" i="1"/>
  <c r="G49" i="1" s="1"/>
  <c r="D48" i="1"/>
  <c r="C48" i="1"/>
  <c r="G48" i="1" s="1"/>
  <c r="D47" i="1"/>
  <c r="H47" i="1" s="1"/>
  <c r="C47" i="1"/>
  <c r="G47" i="1" s="1"/>
  <c r="D45" i="1"/>
  <c r="H45" i="1" s="1"/>
  <c r="C45" i="1"/>
  <c r="G45" i="1" s="1"/>
  <c r="D44" i="1"/>
  <c r="C44" i="1"/>
  <c r="H44" i="1" s="1"/>
  <c r="D43" i="1"/>
  <c r="H43" i="1" s="1"/>
  <c r="C43" i="1"/>
  <c r="G43" i="1" s="1"/>
  <c r="D42" i="1"/>
  <c r="C42" i="1"/>
  <c r="G42" i="1" s="1"/>
  <c r="D41" i="1"/>
  <c r="H41" i="1" s="1"/>
  <c r="C41" i="1"/>
  <c r="G41" i="1" s="1"/>
  <c r="D40" i="1"/>
  <c r="C40" i="1"/>
  <c r="H40" i="1" s="1"/>
  <c r="D39" i="1"/>
  <c r="H39" i="1" s="1"/>
  <c r="C39" i="1"/>
  <c r="G39" i="1" s="1"/>
  <c r="D38" i="1"/>
  <c r="C38" i="1"/>
  <c r="G38" i="1" s="1"/>
  <c r="D37" i="1"/>
  <c r="H37" i="1" s="1"/>
  <c r="C37" i="1"/>
  <c r="G37" i="1" s="1"/>
  <c r="D36" i="1"/>
  <c r="C36" i="1"/>
  <c r="H36" i="1" s="1"/>
  <c r="D35" i="1"/>
  <c r="H35" i="1" s="1"/>
  <c r="C35" i="1"/>
  <c r="G35" i="1" s="1"/>
  <c r="D34" i="1"/>
  <c r="C34" i="1"/>
  <c r="H34" i="1" s="1"/>
  <c r="D33" i="1"/>
  <c r="H33" i="1" s="1"/>
  <c r="C33" i="1"/>
  <c r="G33" i="1" s="1"/>
  <c r="D32" i="1"/>
  <c r="C32" i="1"/>
  <c r="G32" i="1" s="1"/>
  <c r="D31" i="1"/>
  <c r="H31" i="1" s="1"/>
  <c r="C31" i="1"/>
  <c r="G31" i="1" s="1"/>
  <c r="D30" i="1"/>
  <c r="C30" i="1"/>
  <c r="H30" i="1" s="1"/>
  <c r="D29" i="1"/>
  <c r="C29" i="1"/>
  <c r="D28" i="1"/>
  <c r="C28" i="1"/>
  <c r="H28" i="1" s="1"/>
  <c r="D27" i="1"/>
  <c r="C27" i="1"/>
  <c r="D26" i="1"/>
  <c r="C26" i="1"/>
  <c r="G26" i="1" s="1"/>
  <c r="D25" i="1"/>
  <c r="D24" i="1"/>
  <c r="C24" i="1"/>
  <c r="H24" i="1" s="1"/>
  <c r="D23" i="1"/>
  <c r="C23" i="1"/>
  <c r="D22" i="1"/>
  <c r="C22" i="1"/>
  <c r="G22" i="1" s="1"/>
  <c r="D21" i="1"/>
  <c r="H21" i="1" s="1"/>
  <c r="C21" i="1"/>
  <c r="G21" i="1" s="1"/>
  <c r="D20" i="1"/>
  <c r="C20" i="1"/>
  <c r="H20" i="1" s="1"/>
  <c r="D19" i="1"/>
  <c r="C19" i="1"/>
  <c r="D18" i="1"/>
  <c r="C18" i="1"/>
  <c r="H18" i="1" s="1"/>
  <c r="D17" i="1"/>
  <c r="H17" i="1" s="1"/>
  <c r="C17" i="1"/>
  <c r="G17" i="1" s="1"/>
  <c r="D16" i="1"/>
  <c r="C16" i="1"/>
  <c r="G16" i="1" s="1"/>
  <c r="D15" i="1"/>
  <c r="H15" i="1" s="1"/>
  <c r="C15" i="1"/>
  <c r="G15" i="1" s="1"/>
  <c r="D14" i="1"/>
  <c r="C14" i="1"/>
  <c r="H14" i="1" s="1"/>
  <c r="D13" i="1"/>
  <c r="H13" i="1" s="1"/>
  <c r="C13" i="1"/>
  <c r="G13" i="1" s="1"/>
  <c r="D12" i="1"/>
  <c r="C12" i="1"/>
  <c r="H12" i="1" s="1"/>
  <c r="D11" i="1"/>
  <c r="H11" i="1" s="1"/>
  <c r="C11" i="1"/>
  <c r="G11" i="1" s="1"/>
  <c r="D10" i="1"/>
  <c r="C10" i="1"/>
  <c r="G10" i="1" s="1"/>
  <c r="D9" i="1"/>
  <c r="H9" i="1" s="1"/>
  <c r="C9" i="1"/>
  <c r="G9" i="1" s="1"/>
  <c r="D8" i="1"/>
  <c r="C8" i="1"/>
  <c r="H8" i="1" s="1"/>
  <c r="D7" i="1"/>
  <c r="H7" i="1" s="1"/>
  <c r="C7" i="1"/>
  <c r="G7" i="1" s="1"/>
  <c r="D6" i="1"/>
  <c r="C6" i="1"/>
  <c r="G6" i="1" s="1"/>
  <c r="D5" i="1"/>
  <c r="C5" i="1"/>
  <c r="D4" i="1"/>
  <c r="C4" i="1"/>
  <c r="D3" i="1"/>
  <c r="F28" i="6" l="1"/>
  <c r="G1403" i="1"/>
  <c r="H1308" i="1"/>
  <c r="F129" i="6"/>
  <c r="F115" i="6"/>
  <c r="G1409" i="1"/>
  <c r="F107" i="6"/>
  <c r="G1382" i="1"/>
  <c r="G1381" i="1"/>
  <c r="H1376" i="1"/>
  <c r="H1349" i="1"/>
  <c r="H1348" i="1"/>
  <c r="G1328" i="1"/>
  <c r="G1318" i="1"/>
  <c r="H1313" i="1"/>
  <c r="E5" i="6"/>
  <c r="D1299" i="1" s="1"/>
  <c r="F6" i="6"/>
  <c r="G1454" i="1"/>
  <c r="J1456" i="1"/>
  <c r="G1451" i="1"/>
  <c r="H1576" i="1"/>
  <c r="G1576" i="1"/>
  <c r="G1510" i="1"/>
  <c r="G1509" i="1"/>
  <c r="H1499" i="1"/>
  <c r="C1501" i="1"/>
  <c r="H1501" i="1" s="1"/>
  <c r="G1501" i="1"/>
  <c r="G1492" i="1"/>
  <c r="G1487" i="1"/>
  <c r="G1486" i="1"/>
  <c r="H1224" i="1"/>
  <c r="G1223" i="1"/>
  <c r="H1015" i="1"/>
  <c r="H1013" i="1"/>
  <c r="F35" i="5"/>
  <c r="H1000" i="1"/>
  <c r="H995" i="1"/>
  <c r="H644" i="1"/>
  <c r="H189" i="1"/>
  <c r="G1247" i="1"/>
  <c r="H1232" i="1"/>
  <c r="H1230" i="1"/>
  <c r="E281" i="9"/>
  <c r="B281" i="9" s="1"/>
  <c r="G1227" i="1"/>
  <c r="G1229" i="1"/>
  <c r="E279" i="9"/>
  <c r="B279" i="9" s="1"/>
  <c r="H1218" i="1"/>
  <c r="E237" i="5"/>
  <c r="D1215" i="1"/>
  <c r="H1216" i="1"/>
  <c r="F239" i="5"/>
  <c r="G1217" i="1"/>
  <c r="H1166" i="1"/>
  <c r="E290" i="9"/>
  <c r="B290" i="9" s="1"/>
  <c r="H1160" i="1"/>
  <c r="H1154" i="1"/>
  <c r="H1156" i="1"/>
  <c r="F177" i="5"/>
  <c r="G1149" i="1"/>
  <c r="H1148" i="1"/>
  <c r="F170" i="5"/>
  <c r="G1141" i="1"/>
  <c r="G1137" i="1"/>
  <c r="E134" i="5"/>
  <c r="D1112" i="1" s="1"/>
  <c r="H1064" i="1"/>
  <c r="F78" i="5"/>
  <c r="H1056" i="1"/>
  <c r="H1058" i="1"/>
  <c r="F79" i="5"/>
  <c r="H1057" i="1"/>
  <c r="H1054" i="1"/>
  <c r="H1050" i="1"/>
  <c r="G1048" i="1"/>
  <c r="H1034" i="1"/>
  <c r="G1035" i="1"/>
  <c r="F56" i="5"/>
  <c r="G1026" i="1"/>
  <c r="G1023" i="1"/>
  <c r="G1025" i="1"/>
  <c r="F45" i="5"/>
  <c r="H1012" i="1"/>
  <c r="H1007" i="1"/>
  <c r="H1008" i="1"/>
  <c r="F29" i="5"/>
  <c r="E12" i="5"/>
  <c r="D990" i="1" s="1"/>
  <c r="H997" i="1"/>
  <c r="F19" i="5"/>
  <c r="H1006" i="1"/>
  <c r="H1004" i="1"/>
  <c r="D991" i="1"/>
  <c r="H991" i="1"/>
  <c r="H992" i="1"/>
  <c r="H821" i="1"/>
  <c r="G817" i="1"/>
  <c r="E58" i="9"/>
  <c r="B58" i="9" s="1"/>
  <c r="H753" i="1"/>
  <c r="E57" i="9"/>
  <c r="B57" i="9" s="1"/>
  <c r="F222" i="9"/>
  <c r="E45" i="9"/>
  <c r="B45" i="9" s="1"/>
  <c r="H715" i="1"/>
  <c r="G714" i="1"/>
  <c r="H713" i="1"/>
  <c r="F218" i="9"/>
  <c r="H712" i="1"/>
  <c r="E41" i="9"/>
  <c r="B41" i="9" s="1"/>
  <c r="E39" i="9"/>
  <c r="B39" i="9" s="1"/>
  <c r="G705" i="1"/>
  <c r="H703" i="1"/>
  <c r="H691" i="1"/>
  <c r="H687" i="1"/>
  <c r="H655" i="1"/>
  <c r="H654" i="1"/>
  <c r="H653" i="1"/>
  <c r="G650" i="1"/>
  <c r="H649" i="1"/>
  <c r="H648" i="1"/>
  <c r="G647" i="1"/>
  <c r="E21" i="9"/>
  <c r="H646" i="1"/>
  <c r="G643" i="1"/>
  <c r="H645" i="1"/>
  <c r="H642" i="1"/>
  <c r="F652" i="4"/>
  <c r="H641" i="1"/>
  <c r="G632" i="1"/>
  <c r="G405" i="1"/>
  <c r="F402" i="4"/>
  <c r="F391" i="4"/>
  <c r="H371" i="1"/>
  <c r="F369" i="4"/>
  <c r="H359" i="1"/>
  <c r="H321" i="1"/>
  <c r="F326" i="4"/>
  <c r="H413" i="1"/>
  <c r="H411" i="1"/>
  <c r="H288" i="1"/>
  <c r="H412" i="1"/>
  <c r="E644" i="4"/>
  <c r="D638" i="1" s="1"/>
  <c r="E273" i="9"/>
  <c r="B273" i="9" s="1"/>
  <c r="E263" i="4"/>
  <c r="D259" i="1" s="1"/>
  <c r="F268" i="4"/>
  <c r="H261" i="1"/>
  <c r="H257" i="1"/>
  <c r="E68" i="9"/>
  <c r="B68" i="9" s="1"/>
  <c r="F252" i="4"/>
  <c r="H255" i="1"/>
  <c r="E225" i="9"/>
  <c r="B225" i="9" s="1"/>
  <c r="H248" i="1"/>
  <c r="H256" i="1"/>
  <c r="H234" i="1"/>
  <c r="F236" i="4"/>
  <c r="H227" i="1"/>
  <c r="H215" i="1"/>
  <c r="F219" i="4"/>
  <c r="H214" i="1"/>
  <c r="H212" i="1"/>
  <c r="F224" i="9"/>
  <c r="B224" i="9" s="1"/>
  <c r="H209" i="1"/>
  <c r="H207" i="1"/>
  <c r="F210" i="4"/>
  <c r="H206" i="1"/>
  <c r="H190" i="1"/>
  <c r="H188" i="1"/>
  <c r="G187" i="1"/>
  <c r="G186" i="1"/>
  <c r="E46" i="9"/>
  <c r="B46" i="9" s="1"/>
  <c r="H185" i="1"/>
  <c r="F221" i="9"/>
  <c r="G184" i="1"/>
  <c r="F220" i="9"/>
  <c r="H181" i="1"/>
  <c r="F219" i="9"/>
  <c r="B219" i="9" s="1"/>
  <c r="E42" i="9"/>
  <c r="B42" i="9" s="1"/>
  <c r="H173" i="1"/>
  <c r="H175" i="1"/>
  <c r="F177" i="4"/>
  <c r="G171" i="1"/>
  <c r="H165" i="1"/>
  <c r="E163" i="4"/>
  <c r="D159" i="1" s="1"/>
  <c r="H163" i="1"/>
  <c r="E40" i="9"/>
  <c r="B40" i="9" s="1"/>
  <c r="H161" i="1"/>
  <c r="F164" i="4"/>
  <c r="D160" i="1"/>
  <c r="G160" i="1" s="1"/>
  <c r="G157" i="1"/>
  <c r="H155" i="1"/>
  <c r="G156" i="1"/>
  <c r="F159" i="4"/>
  <c r="F217" i="9"/>
  <c r="B217" i="9" s="1"/>
  <c r="H154" i="1"/>
  <c r="H152" i="1"/>
  <c r="G135" i="1"/>
  <c r="G145" i="1"/>
  <c r="H136" i="1"/>
  <c r="F139" i="4"/>
  <c r="F140" i="4"/>
  <c r="G121" i="1"/>
  <c r="G123" i="1"/>
  <c r="E37" i="9"/>
  <c r="B37" i="9" s="1"/>
  <c r="E106" i="4"/>
  <c r="D102" i="1" s="1"/>
  <c r="F112" i="4"/>
  <c r="G106" i="1"/>
  <c r="G103" i="1"/>
  <c r="G105" i="1"/>
  <c r="F107" i="4"/>
  <c r="G87" i="1"/>
  <c r="G89" i="1"/>
  <c r="F91" i="4"/>
  <c r="F83" i="4"/>
  <c r="E82" i="4"/>
  <c r="D78" i="1" s="1"/>
  <c r="G79" i="1"/>
  <c r="H82" i="1"/>
  <c r="H72" i="1"/>
  <c r="E34" i="9"/>
  <c r="B34" i="9" s="1"/>
  <c r="G70" i="1"/>
  <c r="G71" i="1"/>
  <c r="F74" i="4"/>
  <c r="H62" i="1"/>
  <c r="H54" i="1"/>
  <c r="F54" i="4"/>
  <c r="E24" i="9"/>
  <c r="B24" i="9" s="1"/>
  <c r="G29" i="1"/>
  <c r="F29" i="4"/>
  <c r="G27" i="1"/>
  <c r="G19" i="1"/>
  <c r="G23" i="1"/>
  <c r="F23" i="4"/>
  <c r="F213" i="9"/>
  <c r="B213" i="9" s="1"/>
  <c r="H4" i="1"/>
  <c r="G5" i="1"/>
  <c r="F216" i="9"/>
  <c r="B216" i="9" s="1"/>
  <c r="H1048" i="1"/>
  <c r="E283" i="9"/>
  <c r="B283" i="9" s="1"/>
  <c r="H1480" i="1"/>
  <c r="G1423" i="1"/>
  <c r="H1432" i="1"/>
  <c r="H1409" i="1"/>
  <c r="H1410" i="1"/>
  <c r="G1376" i="1"/>
  <c r="G1378" i="1"/>
  <c r="H1368" i="1"/>
  <c r="G1361" i="1"/>
  <c r="G1360" i="1"/>
  <c r="G1348" i="1"/>
  <c r="G1324" i="1"/>
  <c r="G1322" i="1"/>
  <c r="H1274" i="1"/>
  <c r="G1263" i="1"/>
  <c r="H1247" i="1"/>
  <c r="G1244" i="1"/>
  <c r="G1242" i="1"/>
  <c r="G1240" i="1"/>
  <c r="G1238" i="1"/>
  <c r="H1233" i="1"/>
  <c r="G1232" i="1"/>
  <c r="D245" i="5"/>
  <c r="H1229" i="1"/>
  <c r="H1227" i="1"/>
  <c r="G1224" i="1"/>
  <c r="H1223" i="1"/>
  <c r="G1218" i="1"/>
  <c r="G1216" i="1"/>
  <c r="H1217" i="1"/>
  <c r="D238" i="5"/>
  <c r="C1215" i="1" s="1"/>
  <c r="G1166" i="1"/>
  <c r="H1165" i="1"/>
  <c r="H1163" i="1"/>
  <c r="G1160" i="1"/>
  <c r="H1157" i="1"/>
  <c r="G1154" i="1"/>
  <c r="G1156" i="1"/>
  <c r="H1155" i="1"/>
  <c r="H1149" i="1"/>
  <c r="G1148" i="1"/>
  <c r="G1144" i="1"/>
  <c r="G1142" i="1"/>
  <c r="H1141" i="1"/>
  <c r="H1137" i="1"/>
  <c r="G1136" i="1"/>
  <c r="F134" i="5"/>
  <c r="C1112" i="1"/>
  <c r="G1117" i="1"/>
  <c r="F135" i="5"/>
  <c r="G1113" i="1"/>
  <c r="G1071" i="1"/>
  <c r="G1066" i="1"/>
  <c r="D87" i="5"/>
  <c r="G1064" i="1"/>
  <c r="G1058" i="1"/>
  <c r="G1056" i="1"/>
  <c r="G1057" i="1"/>
  <c r="G1054" i="1"/>
  <c r="G1050" i="1"/>
  <c r="H1035" i="1"/>
  <c r="G1034" i="1"/>
  <c r="H1033" i="1"/>
  <c r="C1030" i="1"/>
  <c r="G1030" i="1" s="1"/>
  <c r="H1032" i="1"/>
  <c r="H1026" i="1"/>
  <c r="H1023" i="1"/>
  <c r="G1016" i="1"/>
  <c r="G1015" i="1"/>
  <c r="G1013" i="1"/>
  <c r="G1012" i="1"/>
  <c r="G1007" i="1"/>
  <c r="G1008" i="1"/>
  <c r="G1006" i="1"/>
  <c r="G1004" i="1"/>
  <c r="G1002" i="1"/>
  <c r="G1000" i="1"/>
  <c r="G999" i="1"/>
  <c r="G997" i="1"/>
  <c r="G998" i="1"/>
  <c r="G996" i="1"/>
  <c r="G995" i="1"/>
  <c r="G993" i="1"/>
  <c r="G991" i="1"/>
  <c r="G992" i="1"/>
  <c r="G988" i="1"/>
  <c r="H986" i="1"/>
  <c r="G986" i="1"/>
  <c r="G987" i="1"/>
  <c r="B226" i="9"/>
  <c r="G822" i="1"/>
  <c r="G821" i="1"/>
  <c r="H817" i="1"/>
  <c r="H814" i="1"/>
  <c r="G809" i="1"/>
  <c r="G759" i="1"/>
  <c r="G753" i="1"/>
  <c r="G719" i="1"/>
  <c r="G718" i="1"/>
  <c r="B221" i="9"/>
  <c r="G715" i="1"/>
  <c r="G713" i="1"/>
  <c r="G712" i="1"/>
  <c r="G711" i="1"/>
  <c r="G703" i="1"/>
  <c r="G691" i="1"/>
  <c r="G687" i="1"/>
  <c r="G658" i="1"/>
  <c r="G655" i="1"/>
  <c r="G654" i="1"/>
  <c r="G653" i="1"/>
  <c r="G649" i="1"/>
  <c r="G648" i="1"/>
  <c r="G646" i="1"/>
  <c r="G644" i="1"/>
  <c r="H643" i="1"/>
  <c r="G642" i="1"/>
  <c r="G645" i="1"/>
  <c r="G641" i="1"/>
  <c r="G558" i="1"/>
  <c r="D644" i="4"/>
  <c r="F644" i="4" s="1"/>
  <c r="G398" i="1"/>
  <c r="G397" i="1"/>
  <c r="G386" i="1"/>
  <c r="G389" i="1"/>
  <c r="G374" i="1"/>
  <c r="G373" i="1"/>
  <c r="G371" i="1"/>
  <c r="C364" i="1"/>
  <c r="H364" i="1" s="1"/>
  <c r="G367" i="1"/>
  <c r="G366" i="1"/>
  <c r="G365" i="1"/>
  <c r="D363" i="4"/>
  <c r="C358" i="1" s="1"/>
  <c r="G363" i="1"/>
  <c r="G362" i="1"/>
  <c r="G347" i="1"/>
  <c r="D351" i="4"/>
  <c r="G348" i="1"/>
  <c r="G322" i="1"/>
  <c r="G321" i="1"/>
  <c r="G314" i="1"/>
  <c r="G312" i="1"/>
  <c r="G291" i="1"/>
  <c r="H290" i="1"/>
  <c r="G413" i="1"/>
  <c r="G411" i="1"/>
  <c r="F417" i="4"/>
  <c r="G288" i="1"/>
  <c r="G412" i="1"/>
  <c r="G264" i="1"/>
  <c r="G265" i="1"/>
  <c r="G261" i="1"/>
  <c r="G256" i="1"/>
  <c r="G248" i="1"/>
  <c r="G255" i="1"/>
  <c r="G234" i="1"/>
  <c r="G232" i="1"/>
  <c r="G227" i="1"/>
  <c r="G228" i="1"/>
  <c r="H223" i="1"/>
  <c r="G221" i="1"/>
  <c r="G215" i="1"/>
  <c r="G218" i="1"/>
  <c r="G214" i="1"/>
  <c r="G212" i="1"/>
  <c r="G210" i="1"/>
  <c r="G206" i="1"/>
  <c r="G209" i="1"/>
  <c r="D196" i="4"/>
  <c r="G207" i="1"/>
  <c r="G191" i="1"/>
  <c r="G190" i="1"/>
  <c r="G189" i="1"/>
  <c r="G188" i="1"/>
  <c r="B222" i="9"/>
  <c r="H184" i="1"/>
  <c r="G185" i="1"/>
  <c r="G182" i="1"/>
  <c r="E44" i="9"/>
  <c r="B44" i="9" s="1"/>
  <c r="B220" i="9"/>
  <c r="G180" i="1"/>
  <c r="G179" i="1"/>
  <c r="G178" i="1"/>
  <c r="G177" i="1"/>
  <c r="G176" i="1"/>
  <c r="G175" i="1"/>
  <c r="G173" i="1"/>
  <c r="G174" i="1"/>
  <c r="G172" i="1"/>
  <c r="G170" i="1"/>
  <c r="G169" i="1"/>
  <c r="G167" i="1"/>
  <c r="G165" i="1"/>
  <c r="G166" i="1"/>
  <c r="G164" i="1"/>
  <c r="G163" i="1"/>
  <c r="G162" i="1"/>
  <c r="G161" i="1"/>
  <c r="G155" i="1"/>
  <c r="G154" i="1"/>
  <c r="G152" i="1"/>
  <c r="H71" i="1"/>
  <c r="H135" i="1"/>
  <c r="H145" i="1"/>
  <c r="H125" i="1"/>
  <c r="D124" i="4"/>
  <c r="H123" i="1"/>
  <c r="F125" i="4"/>
  <c r="H121" i="1"/>
  <c r="H117" i="1"/>
  <c r="H107" i="1"/>
  <c r="D106" i="4"/>
  <c r="H105" i="1"/>
  <c r="H103" i="1"/>
  <c r="H93" i="1"/>
  <c r="H91" i="1"/>
  <c r="H89" i="1"/>
  <c r="H87" i="1"/>
  <c r="D82" i="4"/>
  <c r="H79" i="1"/>
  <c r="H81" i="1"/>
  <c r="C61" i="1"/>
  <c r="G61" i="1" s="1"/>
  <c r="H57" i="1"/>
  <c r="E26" i="9"/>
  <c r="B26" i="9" s="1"/>
  <c r="H55" i="1"/>
  <c r="C50" i="1"/>
  <c r="H50" i="1" s="1"/>
  <c r="H29" i="1"/>
  <c r="C25" i="1"/>
  <c r="G25" i="1" s="1"/>
  <c r="H25" i="1"/>
  <c r="H27" i="1"/>
  <c r="H23" i="1"/>
  <c r="H19" i="1"/>
  <c r="D7" i="4"/>
  <c r="F7" i="4" s="1"/>
  <c r="C3" i="1"/>
  <c r="G3" i="1" s="1"/>
  <c r="H5" i="1"/>
  <c r="F214" i="9"/>
  <c r="B214" i="9" s="1"/>
  <c r="H1268" i="1"/>
  <c r="G1268" i="1"/>
  <c r="H1277" i="1"/>
  <c r="G1277" i="1"/>
  <c r="H1355" i="1"/>
  <c r="G1355" i="1"/>
  <c r="H1259" i="1"/>
  <c r="G1259" i="1"/>
  <c r="H1325" i="1"/>
  <c r="G1325" i="1"/>
  <c r="H1373" i="1"/>
  <c r="G1373" i="1"/>
  <c r="H1298" i="1"/>
  <c r="G1298" i="1"/>
  <c r="H1284" i="1"/>
  <c r="G1284" i="1"/>
  <c r="H1293" i="1"/>
  <c r="G1293" i="1"/>
  <c r="H1323" i="1"/>
  <c r="G1323" i="1"/>
  <c r="H1341" i="1"/>
  <c r="G1341" i="1"/>
  <c r="H1371" i="1"/>
  <c r="G1371" i="1"/>
  <c r="G1420" i="1"/>
  <c r="H1420" i="1"/>
  <c r="E87" i="5"/>
  <c r="D1065" i="1" s="1"/>
  <c r="D1084" i="1"/>
  <c r="C1519" i="1"/>
  <c r="H1307" i="1"/>
  <c r="G1307" i="1"/>
  <c r="J1445" i="1"/>
  <c r="G1445" i="1"/>
  <c r="H1445" i="1"/>
  <c r="D49" i="8"/>
  <c r="C1524" i="1" s="1"/>
  <c r="C1555" i="1"/>
  <c r="H1266" i="1"/>
  <c r="G1266" i="1"/>
  <c r="H1275" i="1"/>
  <c r="G1275" i="1"/>
  <c r="H1413" i="1"/>
  <c r="G1413" i="1"/>
  <c r="D1437" i="1"/>
  <c r="G12" i="1"/>
  <c r="G20" i="1"/>
  <c r="G28" i="1"/>
  <c r="G36" i="1"/>
  <c r="G44" i="1"/>
  <c r="G52" i="1"/>
  <c r="G62" i="1"/>
  <c r="G68" i="1"/>
  <c r="G74" i="1"/>
  <c r="G80" i="1"/>
  <c r="G86" i="1"/>
  <c r="G88" i="1"/>
  <c r="G92" i="1"/>
  <c r="G94" i="1"/>
  <c r="G96" i="1"/>
  <c r="G98" i="1"/>
  <c r="G100" i="1"/>
  <c r="G104" i="1"/>
  <c r="G108" i="1"/>
  <c r="G112" i="1"/>
  <c r="G114" i="1"/>
  <c r="G116" i="1"/>
  <c r="G118" i="1"/>
  <c r="G122" i="1"/>
  <c r="G124" i="1"/>
  <c r="G126" i="1"/>
  <c r="G128" i="1"/>
  <c r="G130" i="1"/>
  <c r="G132" i="1"/>
  <c r="G134" i="1"/>
  <c r="G136" i="1"/>
  <c r="G138" i="1"/>
  <c r="G140" i="1"/>
  <c r="H1261" i="1"/>
  <c r="G1261" i="1"/>
  <c r="H1300" i="1"/>
  <c r="G1300" i="1"/>
  <c r="H1339" i="1"/>
  <c r="G1339" i="1"/>
  <c r="H1482" i="1"/>
  <c r="G1482" i="1"/>
  <c r="H1490" i="1"/>
  <c r="G1490" i="1"/>
  <c r="H1530" i="1"/>
  <c r="G1530" i="1"/>
  <c r="H1538" i="1"/>
  <c r="G1538" i="1"/>
  <c r="G4" i="1"/>
  <c r="G8" i="1"/>
  <c r="G14" i="1"/>
  <c r="G18" i="1"/>
  <c r="G24" i="1"/>
  <c r="G30" i="1"/>
  <c r="G34" i="1"/>
  <c r="G40" i="1"/>
  <c r="G50" i="1"/>
  <c r="G54" i="1"/>
  <c r="G60" i="1"/>
  <c r="G66" i="1"/>
  <c r="G72" i="1"/>
  <c r="G82" i="1"/>
  <c r="G90" i="1"/>
  <c r="G110" i="1"/>
  <c r="H6" i="1"/>
  <c r="H10" i="1"/>
  <c r="H16" i="1"/>
  <c r="H22" i="1"/>
  <c r="H26" i="1"/>
  <c r="H32" i="1"/>
  <c r="H38" i="1"/>
  <c r="H42" i="1"/>
  <c r="H48" i="1"/>
  <c r="H56" i="1"/>
  <c r="H58" i="1"/>
  <c r="H64" i="1"/>
  <c r="H70" i="1"/>
  <c r="H76" i="1"/>
  <c r="H84" i="1"/>
  <c r="H106" i="1"/>
  <c r="H1309" i="1"/>
  <c r="G1309" i="1"/>
  <c r="H1357" i="1"/>
  <c r="G1357" i="1"/>
  <c r="G1388" i="1"/>
  <c r="H1388" i="1"/>
  <c r="H1401" i="1"/>
  <c r="G1401" i="1"/>
  <c r="G1483" i="1"/>
  <c r="H1483" i="1"/>
  <c r="G1531" i="1"/>
  <c r="H1531" i="1"/>
  <c r="H1282" i="1"/>
  <c r="G1282" i="1"/>
  <c r="H1291" i="1"/>
  <c r="G1291" i="1"/>
  <c r="G1260" i="1"/>
  <c r="G1269" i="1"/>
  <c r="G1276" i="1"/>
  <c r="G1285" i="1"/>
  <c r="G1292" i="1"/>
  <c r="G1301" i="1"/>
  <c r="G1308" i="1"/>
  <c r="G1317" i="1"/>
  <c r="G1333" i="1"/>
  <c r="G1349" i="1"/>
  <c r="G1365" i="1"/>
  <c r="G1406" i="1"/>
  <c r="H1406" i="1"/>
  <c r="G1422" i="1"/>
  <c r="H1422" i="1"/>
  <c r="G1267" i="1"/>
  <c r="G1283" i="1"/>
  <c r="G1315" i="1"/>
  <c r="G1331" i="1"/>
  <c r="G1347" i="1"/>
  <c r="G1363" i="1"/>
  <c r="G1379" i="1"/>
  <c r="J1441" i="1"/>
  <c r="G1441" i="1"/>
  <c r="H1441" i="1"/>
  <c r="H1489" i="1"/>
  <c r="G1489" i="1"/>
  <c r="H1497" i="1"/>
  <c r="G1497" i="1"/>
  <c r="H1537" i="1"/>
  <c r="G1537" i="1"/>
  <c r="H1545" i="1"/>
  <c r="G1545" i="1"/>
  <c r="H1521" i="1"/>
  <c r="G1521" i="1"/>
  <c r="H1522" i="1"/>
  <c r="G1522" i="1"/>
  <c r="G1257" i="1"/>
  <c r="G1273" i="1"/>
  <c r="G1289" i="1"/>
  <c r="G1321" i="1"/>
  <c r="G1337" i="1"/>
  <c r="G1353" i="1"/>
  <c r="G1369" i="1"/>
  <c r="H1392" i="1"/>
  <c r="G1477" i="1"/>
  <c r="I1477" i="1" s="1"/>
  <c r="J1477" i="1"/>
  <c r="H1477" i="1"/>
  <c r="G1390" i="1"/>
  <c r="H1390" i="1"/>
  <c r="H1399" i="1"/>
  <c r="G1399" i="1"/>
  <c r="H1384" i="1"/>
  <c r="H1393" i="1"/>
  <c r="H1400" i="1"/>
  <c r="H1414" i="1"/>
  <c r="H1423" i="1"/>
  <c r="H1430" i="1"/>
  <c r="H1438" i="1"/>
  <c r="J1442" i="1"/>
  <c r="I1447" i="1"/>
  <c r="H1451" i="1"/>
  <c r="I1451" i="1" s="1"/>
  <c r="I1464" i="1"/>
  <c r="H1468" i="1"/>
  <c r="D215" i="4"/>
  <c r="F216" i="4"/>
  <c r="F587" i="4"/>
  <c r="F238" i="5"/>
  <c r="H1398" i="1"/>
  <c r="H1412" i="1"/>
  <c r="H1428" i="1"/>
  <c r="J1440" i="1"/>
  <c r="J1444" i="1"/>
  <c r="J1451" i="1"/>
  <c r="I1457" i="1"/>
  <c r="J1459" i="1"/>
  <c r="H1461" i="1"/>
  <c r="J1468" i="1"/>
  <c r="I1471" i="1"/>
  <c r="I1474" i="1"/>
  <c r="I1476" i="1"/>
  <c r="I1478" i="1"/>
  <c r="H1481" i="1"/>
  <c r="G1481" i="1"/>
  <c r="H1529" i="1"/>
  <c r="G1529" i="1"/>
  <c r="H1571" i="1"/>
  <c r="H1579" i="1"/>
  <c r="F169" i="4"/>
  <c r="D163" i="4"/>
  <c r="D35" i="6"/>
  <c r="F36" i="6"/>
  <c r="I1450" i="1"/>
  <c r="I1452" i="1"/>
  <c r="I1467" i="1"/>
  <c r="H1498" i="1"/>
  <c r="G1498" i="1"/>
  <c r="H1505" i="1"/>
  <c r="G1505" i="1"/>
  <c r="H1546" i="1"/>
  <c r="G1546" i="1"/>
  <c r="H1553" i="1"/>
  <c r="G1553" i="1"/>
  <c r="D152" i="4"/>
  <c r="G1397" i="1"/>
  <c r="G1411" i="1"/>
  <c r="H1442" i="1"/>
  <c r="I1442" i="1" s="1"/>
  <c r="J1446" i="1"/>
  <c r="H1450" i="1"/>
  <c r="I1460" i="1"/>
  <c r="J1463" i="1"/>
  <c r="H1467" i="1"/>
  <c r="H1491" i="1"/>
  <c r="H1506" i="1"/>
  <c r="G1506" i="1"/>
  <c r="H1513" i="1"/>
  <c r="G1513" i="1"/>
  <c r="H1523" i="1"/>
  <c r="H1539" i="1"/>
  <c r="H1554" i="1"/>
  <c r="G1554" i="1"/>
  <c r="H1561" i="1"/>
  <c r="G1561" i="1"/>
  <c r="E420" i="4"/>
  <c r="F455" i="4"/>
  <c r="D421" i="4"/>
  <c r="D12" i="5"/>
  <c r="F13" i="5"/>
  <c r="H1404" i="1"/>
  <c r="H1418" i="1"/>
  <c r="H1434" i="1"/>
  <c r="I1446" i="1"/>
  <c r="I1465" i="1"/>
  <c r="I1468" i="1"/>
  <c r="H1514" i="1"/>
  <c r="G1514" i="1"/>
  <c r="H1562" i="1"/>
  <c r="G1562" i="1"/>
  <c r="H1569" i="1"/>
  <c r="G1569" i="1"/>
  <c r="H1577" i="1"/>
  <c r="G1577" i="1"/>
  <c r="H1386" i="1"/>
  <c r="H1402" i="1"/>
  <c r="H1416" i="1"/>
  <c r="H1446" i="1"/>
  <c r="I1456" i="1"/>
  <c r="I1458" i="1"/>
  <c r="H1463" i="1"/>
  <c r="I1463" i="1" s="1"/>
  <c r="I1473" i="1"/>
  <c r="H1507" i="1"/>
  <c r="H1570" i="1"/>
  <c r="G1570" i="1"/>
  <c r="H1578" i="1"/>
  <c r="G1578" i="1"/>
  <c r="F364" i="4"/>
  <c r="F13" i="6"/>
  <c r="D5" i="6"/>
  <c r="E363" i="4"/>
  <c r="D459" i="4"/>
  <c r="F460" i="4"/>
  <c r="H289" i="9"/>
  <c r="E176" i="5"/>
  <c r="E38" i="7"/>
  <c r="G1449" i="1"/>
  <c r="G1455" i="1"/>
  <c r="G1459" i="1"/>
  <c r="I1459" i="1" s="1"/>
  <c r="G1462" i="1"/>
  <c r="I1462" i="1" s="1"/>
  <c r="G1466" i="1"/>
  <c r="I1466" i="1" s="1"/>
  <c r="G1472" i="1"/>
  <c r="I1472" i="1" s="1"/>
  <c r="G1479" i="1"/>
  <c r="D224" i="4"/>
  <c r="D311" i="4"/>
  <c r="F8" i="5"/>
  <c r="G287" i="9"/>
  <c r="E287" i="9" s="1"/>
  <c r="B287" i="9" s="1"/>
  <c r="D146" i="5"/>
  <c r="F149" i="5"/>
  <c r="H1449" i="1"/>
  <c r="H1455" i="1"/>
  <c r="H1459" i="1"/>
  <c r="H1462" i="1"/>
  <c r="H1466" i="1"/>
  <c r="H1472" i="1"/>
  <c r="H1479" i="1"/>
  <c r="D50" i="4"/>
  <c r="E224" i="4"/>
  <c r="D220" i="1" s="1"/>
  <c r="E311" i="4"/>
  <c r="E472" i="4"/>
  <c r="D466" i="1" s="1"/>
  <c r="D484" i="4"/>
  <c r="D625" i="4"/>
  <c r="E22" i="7"/>
  <c r="D42" i="8"/>
  <c r="E50" i="4"/>
  <c r="D46" i="1" s="1"/>
  <c r="F225" i="4"/>
  <c r="F312" i="4"/>
  <c r="F473" i="4"/>
  <c r="D529" i="4"/>
  <c r="F530" i="4"/>
  <c r="D567" i="4"/>
  <c r="G289" i="9"/>
  <c r="D176" i="5"/>
  <c r="D206" i="5"/>
  <c r="F207" i="5"/>
  <c r="F246" i="5"/>
  <c r="D89" i="6"/>
  <c r="F51" i="4"/>
  <c r="D263" i="4"/>
  <c r="E643" i="4"/>
  <c r="D637" i="1" s="1"/>
  <c r="E528" i="4"/>
  <c r="E567" i="4"/>
  <c r="D561" i="1" s="1"/>
  <c r="D69" i="5"/>
  <c r="F70" i="5"/>
  <c r="E114" i="6"/>
  <c r="G142" i="9"/>
  <c r="E142" i="9" s="1"/>
  <c r="B142" i="9" s="1"/>
  <c r="F603" i="4"/>
  <c r="D118" i="5"/>
  <c r="F122" i="6"/>
  <c r="D114" i="6"/>
  <c r="H29" i="3"/>
  <c r="G164" i="9"/>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199" i="9"/>
  <c r="E199" i="9" s="1"/>
  <c r="B199" i="9" s="1"/>
  <c r="E286" i="9"/>
  <c r="B286" i="9" s="1"/>
  <c r="B48" i="9"/>
  <c r="B104" i="9"/>
  <c r="G205" i="9"/>
  <c r="E205" i="9" s="1"/>
  <c r="B205" i="9" s="1"/>
  <c r="H286" i="9"/>
  <c r="B21" i="9"/>
  <c r="E62" i="9"/>
  <c r="B62" i="9" s="1"/>
  <c r="B64" i="9"/>
  <c r="B69" i="9"/>
  <c r="E102" i="9"/>
  <c r="B102" i="9" s="1"/>
  <c r="G195" i="9"/>
  <c r="E195" i="9" s="1"/>
  <c r="B195" i="9" s="1"/>
  <c r="G211" i="9"/>
  <c r="E211" i="9" s="1"/>
  <c r="B211" i="9" s="1"/>
  <c r="F243" i="9"/>
  <c r="B243" i="9" s="1"/>
  <c r="B253" i="9"/>
  <c r="B260" i="9"/>
  <c r="F267" i="9"/>
  <c r="B267" i="9" s="1"/>
  <c r="F88" i="5"/>
  <c r="E91" i="9"/>
  <c r="B91" i="9" s="1"/>
  <c r="G201" i="9"/>
  <c r="E201" i="9" s="1"/>
  <c r="B201" i="9" s="1"/>
  <c r="B270" i="9"/>
  <c r="F416" i="4"/>
  <c r="E146" i="5"/>
  <c r="D1124" i="1" s="1"/>
  <c r="F180" i="5"/>
  <c r="I10" i="9"/>
  <c r="B38" i="9"/>
  <c r="L191" i="9"/>
  <c r="F191" i="9" s="1"/>
  <c r="G207" i="9"/>
  <c r="E207" i="9" s="1"/>
  <c r="B207" i="9" s="1"/>
  <c r="B258" i="9"/>
  <c r="B268" i="9"/>
  <c r="E30" i="9"/>
  <c r="B30" i="9" s="1"/>
  <c r="E36" i="9"/>
  <c r="B36" i="9" s="1"/>
  <c r="B56" i="9"/>
  <c r="B61" i="9"/>
  <c r="E67" i="9"/>
  <c r="B67" i="9" s="1"/>
  <c r="E94" i="9"/>
  <c r="B94" i="9" s="1"/>
  <c r="B96" i="9"/>
  <c r="B101" i="9"/>
  <c r="G197" i="9"/>
  <c r="E197" i="9" s="1"/>
  <c r="B197" i="9" s="1"/>
  <c r="B218" i="9"/>
  <c r="F251" i="9"/>
  <c r="B251" i="9" s="1"/>
  <c r="G203" i="9"/>
  <c r="E203" i="9" s="1"/>
  <c r="B203" i="9" s="1"/>
  <c r="B235" i="9"/>
  <c r="E22" i="9"/>
  <c r="B22" i="9" s="1"/>
  <c r="E43" i="9"/>
  <c r="B43" i="9" s="1"/>
  <c r="E70" i="9"/>
  <c r="B70" i="9" s="1"/>
  <c r="E126" i="9"/>
  <c r="B126" i="9" s="1"/>
  <c r="G193" i="9"/>
  <c r="E193" i="9" s="1"/>
  <c r="B193" i="9" s="1"/>
  <c r="G209" i="9"/>
  <c r="E209" i="9" s="1"/>
  <c r="B209" i="9" s="1"/>
  <c r="F235" i="9"/>
  <c r="B245" i="9"/>
  <c r="B252" i="9"/>
  <c r="B259" i="9"/>
  <c r="B269" i="9"/>
  <c r="E284" i="9"/>
  <c r="B284" i="9" s="1"/>
  <c r="I24" i="3" l="1"/>
  <c r="D43" i="8"/>
  <c r="I23" i="3"/>
  <c r="D1214" i="1"/>
  <c r="E7" i="5"/>
  <c r="D985" i="1" s="1"/>
  <c r="F643" i="4"/>
  <c r="H160" i="1"/>
  <c r="F245" i="5"/>
  <c r="C1222" i="1"/>
  <c r="D237" i="5"/>
  <c r="F237" i="5" s="1"/>
  <c r="G1215" i="1"/>
  <c r="H1215" i="1"/>
  <c r="H1112" i="1"/>
  <c r="G1112" i="1"/>
  <c r="F87" i="5"/>
  <c r="C1065" i="1"/>
  <c r="H1065" i="1" s="1"/>
  <c r="H1030" i="1"/>
  <c r="C638" i="1"/>
  <c r="H638" i="1" s="1"/>
  <c r="G364" i="1"/>
  <c r="F363" i="4"/>
  <c r="D350" i="4"/>
  <c r="C345" i="1" s="1"/>
  <c r="F351" i="4"/>
  <c r="C346" i="1"/>
  <c r="C192" i="1"/>
  <c r="F196" i="4"/>
  <c r="F124" i="4"/>
  <c r="C120" i="1"/>
  <c r="F106" i="4"/>
  <c r="C102" i="1"/>
  <c r="F82" i="4"/>
  <c r="C78" i="1"/>
  <c r="H61" i="1"/>
  <c r="H3" i="1"/>
  <c r="I20" i="3"/>
  <c r="F146" i="5"/>
  <c r="C1124" i="1"/>
  <c r="H25" i="3"/>
  <c r="F35" i="6"/>
  <c r="C1329" i="1"/>
  <c r="I1441" i="1"/>
  <c r="I30" i="3"/>
  <c r="D1453" i="1"/>
  <c r="I27" i="3"/>
  <c r="D1408" i="1"/>
  <c r="E141" i="6"/>
  <c r="F625" i="4"/>
  <c r="C619" i="1"/>
  <c r="F12" i="5"/>
  <c r="C990" i="1"/>
  <c r="F163" i="4"/>
  <c r="C159" i="1"/>
  <c r="I35" i="3"/>
  <c r="C1518" i="1"/>
  <c r="F118" i="5"/>
  <c r="C1096" i="1"/>
  <c r="D68" i="5"/>
  <c r="F69" i="5"/>
  <c r="C1047" i="1"/>
  <c r="F484" i="4"/>
  <c r="C478" i="1"/>
  <c r="F459" i="4"/>
  <c r="C453" i="1"/>
  <c r="D420" i="4"/>
  <c r="F421" i="4"/>
  <c r="C415" i="1"/>
  <c r="H1437" i="1"/>
  <c r="G1437" i="1"/>
  <c r="G1555" i="1"/>
  <c r="H1555" i="1"/>
  <c r="H1519" i="1"/>
  <c r="G1519" i="1"/>
  <c r="D528" i="4"/>
  <c r="F529" i="4"/>
  <c r="C523" i="1"/>
  <c r="E68" i="5"/>
  <c r="G292" i="9"/>
  <c r="E292" i="9" s="1"/>
  <c r="B292" i="9" s="1"/>
  <c r="F206" i="5"/>
  <c r="C1183" i="1"/>
  <c r="G466" i="1"/>
  <c r="H466" i="1"/>
  <c r="D7" i="5"/>
  <c r="I1455" i="1"/>
  <c r="E350" i="4"/>
  <c r="D358" i="1"/>
  <c r="D151" i="4"/>
  <c r="C148" i="1"/>
  <c r="E5" i="7"/>
  <c r="G1524" i="1"/>
  <c r="H1524" i="1"/>
  <c r="H1084" i="1"/>
  <c r="G1084" i="1"/>
  <c r="F114" i="6"/>
  <c r="H27" i="3"/>
  <c r="C1408" i="1"/>
  <c r="I22" i="3"/>
  <c r="E175" i="5"/>
  <c r="D1152" i="1" s="1"/>
  <c r="D1153" i="1"/>
  <c r="F89" i="6"/>
  <c r="C1383" i="1"/>
  <c r="E636" i="4"/>
  <c r="D630" i="1" s="1"/>
  <c r="D522" i="1"/>
  <c r="E6" i="4"/>
  <c r="E635" i="4"/>
  <c r="D629" i="1" s="1"/>
  <c r="D414" i="1"/>
  <c r="F215" i="4"/>
  <c r="C211" i="1"/>
  <c r="B191" i="9"/>
  <c r="F176" i="5"/>
  <c r="H22" i="3"/>
  <c r="C1153" i="1"/>
  <c r="E298" i="4"/>
  <c r="D306" i="1"/>
  <c r="F212" i="9"/>
  <c r="G637" i="1"/>
  <c r="H637" i="1"/>
  <c r="E289" i="9"/>
  <c r="B289" i="9" s="1"/>
  <c r="K1432" i="9"/>
  <c r="G295" i="9"/>
  <c r="E295" i="9" s="1"/>
  <c r="B295" i="9" s="1"/>
  <c r="I34" i="3"/>
  <c r="C1517" i="1"/>
  <c r="F224" i="4"/>
  <c r="C220" i="1"/>
  <c r="I1449" i="1"/>
  <c r="E164" i="9"/>
  <c r="B164" i="9" s="1"/>
  <c r="F311" i="4"/>
  <c r="D298" i="4"/>
  <c r="C306" i="1"/>
  <c r="F263" i="4"/>
  <c r="C259" i="1"/>
  <c r="F567" i="4"/>
  <c r="C561" i="1"/>
  <c r="G294" i="9"/>
  <c r="E294" i="9" s="1"/>
  <c r="F50" i="4"/>
  <c r="C46" i="1"/>
  <c r="I1479" i="1"/>
  <c r="I31" i="3"/>
  <c r="D1469" i="1"/>
  <c r="G299" i="9"/>
  <c r="E299" i="9" s="1"/>
  <c r="F5" i="6"/>
  <c r="D141" i="6"/>
  <c r="H24" i="3"/>
  <c r="C1299" i="1"/>
  <c r="D6" i="4"/>
  <c r="H1222" i="1" l="1"/>
  <c r="G1222" i="1"/>
  <c r="D175" i="5"/>
  <c r="F175" i="5" s="1"/>
  <c r="H23" i="3"/>
  <c r="C1214" i="1"/>
  <c r="H1214" i="1" s="1"/>
  <c r="G1065" i="1"/>
  <c r="G638" i="1"/>
  <c r="F350" i="4"/>
  <c r="H346" i="1"/>
  <c r="G346" i="1"/>
  <c r="H192" i="1"/>
  <c r="G192" i="1"/>
  <c r="H120" i="1"/>
  <c r="G120" i="1"/>
  <c r="H102" i="1"/>
  <c r="G102" i="1"/>
  <c r="H78" i="1"/>
  <c r="G78" i="1"/>
  <c r="D407" i="4"/>
  <c r="F298" i="4"/>
  <c r="C293" i="1"/>
  <c r="B212" i="9"/>
  <c r="D636" i="4"/>
  <c r="F528" i="4"/>
  <c r="C522" i="1"/>
  <c r="F68" i="5"/>
  <c r="H21" i="3"/>
  <c r="C1046" i="1"/>
  <c r="H1329" i="1"/>
  <c r="G1329" i="1"/>
  <c r="G1517" i="1"/>
  <c r="H1517" i="1"/>
  <c r="H11" i="3"/>
  <c r="H1383" i="1"/>
  <c r="G1383" i="1"/>
  <c r="H17" i="3"/>
  <c r="D289" i="4"/>
  <c r="D290" i="4" s="1"/>
  <c r="C147" i="1"/>
  <c r="H1183" i="1"/>
  <c r="G1183" i="1"/>
  <c r="F420" i="4"/>
  <c r="D635" i="4"/>
  <c r="C414" i="1"/>
  <c r="G1096" i="1"/>
  <c r="H1096" i="1"/>
  <c r="I28" i="3"/>
  <c r="D1435" i="1"/>
  <c r="E293" i="9"/>
  <c r="B294" i="9"/>
  <c r="H211" i="1"/>
  <c r="G211" i="1"/>
  <c r="G453" i="1"/>
  <c r="H453" i="1"/>
  <c r="H1124" i="1"/>
  <c r="G1124" i="1"/>
  <c r="H306" i="1"/>
  <c r="G306" i="1"/>
  <c r="G619" i="1"/>
  <c r="H619" i="1"/>
  <c r="F141" i="6"/>
  <c r="H28" i="3"/>
  <c r="C1435" i="1"/>
  <c r="H1153" i="1"/>
  <c r="G1153" i="1"/>
  <c r="G358" i="1"/>
  <c r="H358" i="1"/>
  <c r="H1518" i="1"/>
  <c r="G1518" i="1"/>
  <c r="H159" i="1"/>
  <c r="G159" i="1"/>
  <c r="G220" i="1"/>
  <c r="H220" i="1"/>
  <c r="E298" i="9"/>
  <c r="B299" i="9"/>
  <c r="D408" i="4"/>
  <c r="E408" i="4"/>
  <c r="D403" i="1" s="1"/>
  <c r="D345" i="1"/>
  <c r="H345" i="1" s="1"/>
  <c r="I21" i="3"/>
  <c r="D1046" i="1"/>
  <c r="H478" i="1"/>
  <c r="G478" i="1"/>
  <c r="G1453" i="1"/>
  <c r="H1453" i="1"/>
  <c r="F6" i="4"/>
  <c r="D412" i="4"/>
  <c r="H16" i="3"/>
  <c r="C2" i="1"/>
  <c r="H415" i="1"/>
  <c r="G415" i="1"/>
  <c r="H46" i="1"/>
  <c r="G46" i="1"/>
  <c r="E407" i="4"/>
  <c r="D402" i="1" s="1"/>
  <c r="D293" i="1"/>
  <c r="H561" i="1"/>
  <c r="G561" i="1"/>
  <c r="G1469" i="1"/>
  <c r="H1469" i="1"/>
  <c r="H259" i="1"/>
  <c r="G259" i="1"/>
  <c r="I29" i="3"/>
  <c r="D1436" i="1"/>
  <c r="G297" i="9"/>
  <c r="E297" i="9" s="1"/>
  <c r="H990" i="1"/>
  <c r="G990" i="1"/>
  <c r="H1299" i="1"/>
  <c r="G1299" i="1"/>
  <c r="G345" i="1"/>
  <c r="I16" i="3"/>
  <c r="E412" i="4"/>
  <c r="D2" i="1"/>
  <c r="G1408" i="1"/>
  <c r="H1408" i="1"/>
  <c r="D6" i="5"/>
  <c r="H20" i="3"/>
  <c r="F7" i="5"/>
  <c r="C985" i="1"/>
  <c r="G523" i="1"/>
  <c r="H523" i="1"/>
  <c r="H1047" i="1"/>
  <c r="G1047" i="1"/>
  <c r="E6" i="5"/>
  <c r="H9" i="3" l="1"/>
  <c r="I9" i="3" s="1"/>
  <c r="C1152" i="1"/>
  <c r="H1152" i="1" s="1"/>
  <c r="G1214" i="1"/>
  <c r="F408" i="4"/>
  <c r="C403" i="1"/>
  <c r="C286" i="1"/>
  <c r="G522" i="1"/>
  <c r="H522" i="1"/>
  <c r="G1152" i="1"/>
  <c r="F412" i="4"/>
  <c r="D639" i="4"/>
  <c r="C407" i="1"/>
  <c r="G1435" i="1"/>
  <c r="H1435" i="1"/>
  <c r="F407" i="4"/>
  <c r="C402" i="1"/>
  <c r="H276" i="9"/>
  <c r="D984" i="1"/>
  <c r="H985" i="1"/>
  <c r="G985" i="1"/>
  <c r="D413" i="4"/>
  <c r="D414" i="4" s="1"/>
  <c r="D291" i="4"/>
  <c r="C285" i="1"/>
  <c r="G282" i="9"/>
  <c r="E282" i="9" s="1"/>
  <c r="B282" i="9" s="1"/>
  <c r="G276" i="9"/>
  <c r="F6" i="5"/>
  <c r="C984" i="1"/>
  <c r="B297" i="9"/>
  <c r="E296" i="9"/>
  <c r="I10" i="3" s="1"/>
  <c r="F635" i="4"/>
  <c r="C629" i="1"/>
  <c r="H1436" i="1"/>
  <c r="G1436" i="1"/>
  <c r="H2" i="1"/>
  <c r="G2" i="1"/>
  <c r="G1046" i="1"/>
  <c r="H1046" i="1"/>
  <c r="G293" i="1"/>
  <c r="H293" i="1"/>
  <c r="E639" i="4"/>
  <c r="D407" i="1"/>
  <c r="F636" i="4"/>
  <c r="C630" i="1"/>
  <c r="H414" i="1"/>
  <c r="G414" i="1"/>
  <c r="N3" i="9"/>
  <c r="I11" i="3"/>
  <c r="K3" i="9" l="1"/>
  <c r="E276" i="9"/>
  <c r="E275" i="9" s="1"/>
  <c r="C409" i="1"/>
  <c r="H8" i="3"/>
  <c r="H984" i="1"/>
  <c r="G984" i="1"/>
  <c r="H407" i="1"/>
  <c r="G407" i="1"/>
  <c r="H630" i="1"/>
  <c r="G630" i="1"/>
  <c r="F639" i="4"/>
  <c r="C633" i="1"/>
  <c r="G629" i="1"/>
  <c r="H629" i="1"/>
  <c r="H402" i="1"/>
  <c r="G402" i="1"/>
  <c r="G403" i="1"/>
  <c r="H403" i="1"/>
  <c r="D633" i="1"/>
  <c r="F291" i="4"/>
  <c r="C287" i="1"/>
  <c r="B276" i="9"/>
  <c r="D640" i="4"/>
  <c r="D415" i="4"/>
  <c r="C408" i="1"/>
  <c r="G633" i="1" l="1"/>
  <c r="H633" i="1"/>
  <c r="F415" i="4"/>
  <c r="C410" i="1"/>
  <c r="D642" i="4"/>
  <c r="C634" i="1"/>
  <c r="D641" i="4"/>
  <c r="M3" i="9"/>
  <c r="I8" i="3"/>
  <c r="D646" i="4" l="1"/>
  <c r="C636" i="1"/>
  <c r="D645" i="4"/>
  <c r="F641" i="4"/>
  <c r="C635" i="1"/>
  <c r="H19" i="3" l="1"/>
  <c r="F646" i="4"/>
  <c r="C640" i="1"/>
  <c r="H18" i="3"/>
  <c r="C639" i="1"/>
  <c r="D150" i="1"/>
  <c r="H150" i="1" s="1"/>
  <c r="G150" i="1"/>
  <c r="F154" i="4"/>
  <c r="E153" i="4"/>
  <c r="D149" i="1" s="1"/>
  <c r="H149" i="1" s="1"/>
  <c r="F153" i="4" l="1"/>
  <c r="E152" i="4"/>
  <c r="D148" i="1" s="1"/>
  <c r="G149" i="1"/>
  <c r="E151" i="4"/>
  <c r="H20" i="9" l="1"/>
  <c r="F152" i="4"/>
  <c r="G20" i="9"/>
  <c r="E20" i="9" s="1"/>
  <c r="G148" i="1"/>
  <c r="H148" i="1"/>
  <c r="E289" i="4"/>
  <c r="F151" i="4"/>
  <c r="D147" i="1"/>
  <c r="I17" i="3"/>
  <c r="E19" i="9" l="1"/>
  <c r="B20" i="9"/>
  <c r="D285" i="1"/>
  <c r="E290" i="4"/>
  <c r="F289" i="4"/>
  <c r="E291" i="4"/>
  <c r="D287" i="1" s="1"/>
  <c r="E413" i="4"/>
  <c r="H147" i="1"/>
  <c r="G147" i="1"/>
  <c r="G287" i="1" l="1"/>
  <c r="H287" i="1"/>
  <c r="D286" i="1"/>
  <c r="F290" i="4"/>
  <c r="F413" i="4"/>
  <c r="E415" i="4"/>
  <c r="D410" i="1" s="1"/>
  <c r="E414" i="4"/>
  <c r="E640" i="4"/>
  <c r="D408" i="1"/>
  <c r="H285" i="1"/>
  <c r="G285" i="1"/>
  <c r="E641" i="4" l="1"/>
  <c r="D634" i="1"/>
  <c r="E642" i="4"/>
  <c r="F640" i="4"/>
  <c r="D409" i="1"/>
  <c r="F414" i="4"/>
  <c r="G286" i="1"/>
  <c r="H286" i="1"/>
  <c r="G410" i="1"/>
  <c r="H410" i="1"/>
  <c r="G408" i="1"/>
  <c r="H408" i="1"/>
  <c r="D636" i="1" l="1"/>
  <c r="E646" i="4"/>
  <c r="F642" i="4"/>
  <c r="H634" i="1"/>
  <c r="G634" i="1"/>
  <c r="G409" i="1"/>
  <c r="H409" i="1"/>
  <c r="D635" i="1"/>
  <c r="E645" i="4"/>
  <c r="I19" i="3" l="1"/>
  <c r="D640" i="1"/>
  <c r="H635" i="1"/>
  <c r="G635" i="1"/>
  <c r="H7" i="3"/>
  <c r="F645" i="4"/>
  <c r="D639" i="1"/>
  <c r="I18" i="3"/>
  <c r="H636" i="1"/>
  <c r="G636" i="1"/>
  <c r="G639" i="1" l="1"/>
  <c r="H639" i="1"/>
  <c r="G640" i="1"/>
  <c r="H640" i="1"/>
  <c r="I7" i="3"/>
  <c r="J3" i="9"/>
  <c r="G15" i="9" l="1"/>
  <c r="J10" i="9"/>
  <c r="G18" i="9"/>
  <c r="I8" i="9"/>
  <c r="J11" i="9"/>
  <c r="K9" i="9"/>
  <c r="K6" i="9"/>
  <c r="J6" i="9"/>
  <c r="K7" i="9"/>
  <c r="M16" i="9"/>
  <c r="G16" i="9"/>
  <c r="I7" i="9"/>
  <c r="I6" i="9"/>
  <c r="G17" i="9"/>
  <c r="J7" i="9"/>
  <c r="K11" i="9"/>
  <c r="J17" i="9"/>
  <c r="J8" i="9"/>
  <c r="H18" i="9"/>
  <c r="H15" i="9"/>
  <c r="K13" i="9"/>
  <c r="L15" i="9"/>
  <c r="I5" i="9"/>
  <c r="L272" i="9"/>
  <c r="I12" i="9"/>
  <c r="J13" i="9"/>
  <c r="J9" i="9"/>
  <c r="K12" i="9"/>
  <c r="M272" i="9"/>
  <c r="K10" i="9"/>
  <c r="H16" i="9"/>
  <c r="M15" i="9"/>
  <c r="I11" i="9"/>
  <c r="I13" i="9"/>
  <c r="K5" i="9"/>
  <c r="I17" i="9"/>
  <c r="J5" i="9"/>
  <c r="I9" i="9"/>
  <c r="L16" i="9"/>
  <c r="K8" i="9"/>
  <c r="H17" i="9"/>
  <c r="J12" i="9"/>
  <c r="F16" i="9" l="1"/>
  <c r="F272" i="9"/>
  <c r="E7" i="9"/>
  <c r="B7" i="9" s="1"/>
  <c r="E13" i="9"/>
  <c r="B13" i="9" s="1"/>
  <c r="E11" i="9"/>
  <c r="B11" i="9" s="1"/>
  <c r="B272" i="9"/>
  <c r="F19" i="9"/>
  <c r="E8" i="9"/>
  <c r="B8" i="9" s="1"/>
  <c r="E5" i="9"/>
  <c r="E16" i="9"/>
  <c r="E18" i="9"/>
  <c r="B18" i="9" s="1"/>
  <c r="E9" i="9"/>
  <c r="B9" i="9" s="1"/>
  <c r="F15" i="9"/>
  <c r="E17" i="9"/>
  <c r="B17" i="9" s="1"/>
  <c r="E10" i="9"/>
  <c r="B10" i="9" s="1"/>
  <c r="E12" i="9"/>
  <c r="B12" i="9" s="1"/>
  <c r="E6" i="9"/>
  <c r="B6" i="9" s="1"/>
  <c r="E15" i="9"/>
  <c r="F14" i="9" l="1"/>
  <c r="F3" i="9" s="1"/>
  <c r="B16" i="9"/>
  <c r="B5" i="9"/>
  <c r="E4" i="9"/>
  <c r="B15" i="9"/>
  <c r="E1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<sst xmlns="http://schemas.openxmlformats.org/spreadsheetml/2006/main" count="4312" uniqueCount="3393">
  <si>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</si>
  <si>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</si>
  <si>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</si>
  <si>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</si>
  <si>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</si>
  <si>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</si>
  <si>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</si>
  <si>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</si>
  <si>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</si>
  <si>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</si>
  <si>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</si>
  <si>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</si>
  <si>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</si>
  <si>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</si>
  <si>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</si>
  <si>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</si>
  <si>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</si>
  <si>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</si>
  <si>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</si>
  <si>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</si>
  <si>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</si>
  <si>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</si>
  <si>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</si>
  <si>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</si>
  <si>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</si>
  <si>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</si>
  <si>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</si>
  <si>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</si>
  <si>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</si>
  <si>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</si>
  <si>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</si>
  <si>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PODSTRANA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</si>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</sst>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57506887</v>
      </c>
      <c r="D2" s="6">
        <f>'PR-RAS'!E6</f>
        <v>78990147.25</v>
      </c>
      <c r="E2" s="6">
        <v>0</v>
      </c>
      <c r="F2" s="6">
        <v>0</v>
      </c>
      <c r="G2" s="7">
        <f t="shared" ref="G2:G264" si="0">(B2/1000)*(C2*1+D2*2)</f>
        <v>215487.18150000001</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31849712</v>
      </c>
      <c r="D3" s="1">
        <f>'PR-RAS'!E7</f>
        <v>43277168.240000002</v>
      </c>
      <c r="E3" s="1">
        <v>0</v>
      </c>
      <c r="F3" s="1">
        <v>0</v>
      </c>
      <c r="G3" s="2">
        <f t="shared" si="0"/>
        <v>236808.09696000002</v>
      </c>
      <c r="H3" s="2">
        <f t="shared" si="1"/>
        <v>0.24000000208616257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24519563</v>
      </c>
      <c r="D4" s="1">
        <f>'PR-RAS'!E8</f>
        <v>32066069.66</v>
      </c>
      <c r="E4" s="1">
        <v>0</v>
      </c>
      <c r="F4" s="1">
        <v>0</v>
      </c>
      <c r="G4" s="2">
        <f t="shared" si="0"/>
        <v>265955.10696</v>
      </c>
      <c r="H4" s="2">
        <f t="shared" si="1"/>
        <v>0.33999999985098839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24519563</v>
      </c>
      <c r="D5" s="1">
        <f>'PR-RAS'!E9</f>
        <v>32066069.66</v>
      </c>
      <c r="E5" s="1">
        <v>0</v>
      </c>
      <c r="F5" s="1">
        <v>0</v>
      </c>
      <c r="G5" s="2">
        <f t="shared" si="0"/>
        <v>354606.80927999999</v>
      </c>
      <c r="H5" s="2">
        <f t="shared" si="1"/>
        <v>0.33999999985098839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6529994</v>
      </c>
      <c r="D19" s="1">
        <f>'PR-RAS'!E23</f>
        <v>10278181.32</v>
      </c>
      <c r="E19" s="1">
        <v>0</v>
      </c>
      <c r="F19" s="1">
        <v>0</v>
      </c>
      <c r="G19" s="2">
        <f t="shared" si="0"/>
        <v>487554.41952</v>
      </c>
      <c r="H19" s="2">
        <f t="shared" si="1"/>
        <v>0.32000000029802322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193435</v>
      </c>
      <c r="D20" s="1">
        <f>'PR-RAS'!E24</f>
        <v>40985.31</v>
      </c>
      <c r="E20" s="1">
        <v>0</v>
      </c>
      <c r="F20" s="1">
        <v>0</v>
      </c>
      <c r="G20" s="2">
        <f t="shared" si="0"/>
        <v>5232.7067799999995</v>
      </c>
      <c r="H20" s="2">
        <f t="shared" si="1"/>
        <v>0.30999999999767169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6336559</v>
      </c>
      <c r="D23" s="1">
        <f>'PR-RAS'!E27</f>
        <v>10237196.01</v>
      </c>
      <c r="E23" s="1">
        <v>0</v>
      </c>
      <c r="F23" s="1">
        <v>0</v>
      </c>
      <c r="G23" s="2">
        <f t="shared" si="0"/>
        <v>589840.92243999999</v>
      </c>
      <c r="H23" s="2">
        <f t="shared" si="1"/>
        <v>9.9999997764825821E-3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800155</v>
      </c>
      <c r="D25" s="1">
        <f>'PR-RAS'!E29</f>
        <v>932917.26</v>
      </c>
      <c r="E25" s="1">
        <v>0</v>
      </c>
      <c r="F25" s="1">
        <v>0</v>
      </c>
      <c r="G25" s="2">
        <f t="shared" si="0"/>
        <v>63983.748480000002</v>
      </c>
      <c r="H25" s="2">
        <f t="shared" si="1"/>
        <v>0.26000000000931323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796671</v>
      </c>
      <c r="D27" s="1">
        <f>'PR-RAS'!E31</f>
        <v>929949.08</v>
      </c>
      <c r="E27" s="1">
        <v>0</v>
      </c>
      <c r="F27" s="1">
        <v>0</v>
      </c>
      <c r="G27" s="2">
        <f t="shared" si="0"/>
        <v>69070.798160000006</v>
      </c>
      <c r="H27" s="2">
        <f t="shared" si="1"/>
        <v>7.9999999958090484E-2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3484</v>
      </c>
      <c r="D29" s="1">
        <f>'PR-RAS'!E33</f>
        <v>2968.18</v>
      </c>
      <c r="E29" s="1">
        <v>0</v>
      </c>
      <c r="F29" s="1">
        <v>0</v>
      </c>
      <c r="G29" s="2">
        <f t="shared" si="0"/>
        <v>263.77008000000001</v>
      </c>
      <c r="H29" s="2">
        <f t="shared" si="1"/>
        <v>0.17999999999983629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8614888</v>
      </c>
      <c r="D46" s="1">
        <f>'PR-RAS'!E50</f>
        <v>13112916.26</v>
      </c>
      <c r="E46" s="1">
        <v>0</v>
      </c>
      <c r="F46" s="1">
        <v>0</v>
      </c>
      <c r="G46" s="2">
        <f t="shared" si="0"/>
        <v>1567832.4233999997</v>
      </c>
      <c r="H46" s="2">
        <f t="shared" si="1"/>
        <v>0.25999999977648258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4213332</v>
      </c>
      <c r="D50" s="1">
        <f>'PR-RAS'!E54</f>
        <v>7364685.1799999997</v>
      </c>
      <c r="E50" s="1">
        <v>0</v>
      </c>
      <c r="F50" s="1">
        <v>0</v>
      </c>
      <c r="G50" s="2">
        <f t="shared" si="0"/>
        <v>928192.41564000002</v>
      </c>
      <c r="H50" s="2">
        <f t="shared" si="1"/>
        <v>0.17999999970197678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4213332</v>
      </c>
      <c r="D54" s="1">
        <f>'PR-RAS'!E58</f>
        <v>7364685.1799999997</v>
      </c>
      <c r="E54" s="1">
        <v>0</v>
      </c>
      <c r="F54" s="1">
        <v>0</v>
      </c>
      <c r="G54" s="2">
        <f t="shared" si="0"/>
        <v>1003963.2250799999</v>
      </c>
      <c r="H54" s="2">
        <f t="shared" si="1"/>
        <v>0.17999999970197678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2544017</v>
      </c>
      <c r="D55" s="1">
        <f>'PR-RAS'!E59</f>
        <v>1611554.11</v>
      </c>
      <c r="E55" s="1">
        <v>0</v>
      </c>
      <c r="F55" s="1">
        <v>0</v>
      </c>
      <c r="G55" s="2">
        <f t="shared" si="0"/>
        <v>311424.76188000001</v>
      </c>
      <c r="H55" s="2">
        <f t="shared" si="1"/>
        <v>0.11000000010244548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1177347</v>
      </c>
      <c r="D56" s="1">
        <f>'PR-RAS'!E60</f>
        <v>1611554.11</v>
      </c>
      <c r="E56" s="1">
        <v>0</v>
      </c>
      <c r="F56" s="1">
        <v>0</v>
      </c>
      <c r="G56" s="2">
        <f t="shared" si="0"/>
        <v>242025.03710000005</v>
      </c>
      <c r="H56" s="2">
        <f t="shared" si="1"/>
        <v>0.11000000010244548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1366670</v>
      </c>
      <c r="D57" s="1">
        <f>'PR-RAS'!E61</f>
        <v>0</v>
      </c>
      <c r="E57" s="1">
        <v>0</v>
      </c>
      <c r="F57" s="1">
        <v>0</v>
      </c>
      <c r="G57" s="2">
        <f t="shared" si="0"/>
        <v>76533.52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1591050</v>
      </c>
      <c r="D61" s="1">
        <f>'PR-RAS'!E65</f>
        <v>1516261.91</v>
      </c>
      <c r="E61" s="1">
        <v>0</v>
      </c>
      <c r="F61" s="1">
        <v>0</v>
      </c>
      <c r="G61" s="2">
        <f t="shared" si="0"/>
        <v>277414.42920000001</v>
      </c>
      <c r="H61" s="2">
        <f t="shared" si="1"/>
        <v>9.0000000083819032E-2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1591050</v>
      </c>
      <c r="D62" s="1">
        <f>'PR-RAS'!E66</f>
        <v>1516261.91</v>
      </c>
      <c r="E62" s="1">
        <v>0</v>
      </c>
      <c r="F62" s="1">
        <v>0</v>
      </c>
      <c r="G62" s="2">
        <f t="shared" si="0"/>
        <v>282038.00302</v>
      </c>
      <c r="H62" s="2">
        <f t="shared" si="1"/>
        <v>9.0000000083819032E-2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266489</v>
      </c>
      <c r="D70" s="1">
        <f>'PR-RAS'!E74</f>
        <v>2620415.06</v>
      </c>
      <c r="E70" s="1">
        <v>0</v>
      </c>
      <c r="F70" s="1">
        <v>0</v>
      </c>
      <c r="G70" s="2">
        <f t="shared" si="0"/>
        <v>380005.01928000007</v>
      </c>
      <c r="H70" s="2">
        <f t="shared" si="1"/>
        <v>6.0000000055879354E-2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26500</v>
      </c>
      <c r="D71" s="1">
        <f>'PR-RAS'!E75</f>
        <v>2249622</v>
      </c>
      <c r="E71" s="1">
        <v>0</v>
      </c>
      <c r="F71" s="1">
        <v>0</v>
      </c>
      <c r="G71" s="2">
        <f t="shared" si="0"/>
        <v>316802.08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239989</v>
      </c>
      <c r="D72" s="1">
        <f>'PR-RAS'!E76</f>
        <v>370793.06</v>
      </c>
      <c r="E72" s="1">
        <v>0</v>
      </c>
      <c r="F72" s="1">
        <v>0</v>
      </c>
      <c r="G72" s="2">
        <f t="shared" si="0"/>
        <v>69691.83352</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1941927</v>
      </c>
      <c r="D78" s="1">
        <f>'PR-RAS'!E82</f>
        <v>2919919.5399999996</v>
      </c>
      <c r="E78" s="1">
        <v>0</v>
      </c>
      <c r="F78" s="1">
        <v>0</v>
      </c>
      <c r="G78" s="2">
        <f t="shared" si="0"/>
        <v>599195.98815999995</v>
      </c>
      <c r="H78" s="2">
        <f t="shared" si="1"/>
        <v>0.46000000042840838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151119</v>
      </c>
      <c r="D79" s="1">
        <f>'PR-RAS'!E83</f>
        <v>323221.06999999995</v>
      </c>
      <c r="E79" s="1">
        <v>0</v>
      </c>
      <c r="F79" s="1">
        <v>0</v>
      </c>
      <c r="G79" s="2">
        <f t="shared" si="0"/>
        <v>62209.768919999995</v>
      </c>
      <c r="H79" s="2">
        <f t="shared" si="1"/>
        <v>6.9999999948777258E-2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11743</v>
      </c>
      <c r="D81" s="1">
        <f>'PR-RAS'!E85</f>
        <v>44329.84</v>
      </c>
      <c r="E81" s="1">
        <v>0</v>
      </c>
      <c r="F81" s="1">
        <v>0</v>
      </c>
      <c r="G81" s="2">
        <f t="shared" si="0"/>
        <v>8032.2143999999998</v>
      </c>
      <c r="H81" s="2">
        <f t="shared" si="1"/>
        <v>0.16000000000349246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139376</v>
      </c>
      <c r="D82" s="1">
        <f>'PR-RAS'!E86</f>
        <v>278891.23</v>
      </c>
      <c r="E82" s="1">
        <v>0</v>
      </c>
      <c r="F82" s="1">
        <v>0</v>
      </c>
      <c r="G82" s="2">
        <f t="shared" si="0"/>
        <v>56469.83526</v>
      </c>
      <c r="H82" s="2">
        <f t="shared" si="1"/>
        <v>0.22999999998137355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1790808</v>
      </c>
      <c r="D87" s="1">
        <f>'PR-RAS'!E91</f>
        <v>2596698.4699999997</v>
      </c>
      <c r="E87" s="1">
        <v>0</v>
      </c>
      <c r="F87" s="1">
        <v>0</v>
      </c>
      <c r="G87" s="2">
        <f t="shared" si="0"/>
        <v>600641.62483999995</v>
      </c>
      <c r="H87" s="2">
        <f t="shared" si="1"/>
        <v>0.46999999973922968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1214103</v>
      </c>
      <c r="D88" s="1">
        <f>'PR-RAS'!E92</f>
        <v>2019428.95</v>
      </c>
      <c r="E88" s="1">
        <v>0</v>
      </c>
      <c r="F88" s="1">
        <v>0</v>
      </c>
      <c r="G88" s="2">
        <f t="shared" si="0"/>
        <v>457007.59830000001</v>
      </c>
      <c r="H88" s="2">
        <f t="shared" si="1"/>
        <v>5.0000000046566129E-2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346624</v>
      </c>
      <c r="D89" s="1">
        <f>'PR-RAS'!E93</f>
        <v>327216.03999999998</v>
      </c>
      <c r="E89" s="1">
        <v>0</v>
      </c>
      <c r="F89" s="1">
        <v>0</v>
      </c>
      <c r="G89" s="2">
        <f t="shared" si="0"/>
        <v>88092.935039999997</v>
      </c>
      <c r="H89" s="2">
        <f t="shared" si="1"/>
        <v>3.9999999979045242E-2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165006</v>
      </c>
      <c r="D90" s="1">
        <f>'PR-RAS'!E94</f>
        <v>169762.83</v>
      </c>
      <c r="E90" s="1">
        <v>0</v>
      </c>
      <c r="F90" s="1">
        <v>0</v>
      </c>
      <c r="G90" s="2">
        <f t="shared" si="0"/>
        <v>44903.317739999999</v>
      </c>
      <c r="H90" s="2">
        <f t="shared" si="1"/>
        <v>0.17000000001280569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46355</v>
      </c>
      <c r="D91" s="1">
        <f>'PR-RAS'!E95</f>
        <v>27795</v>
      </c>
      <c r="E91" s="1">
        <v>0</v>
      </c>
      <c r="F91" s="1">
        <v>0</v>
      </c>
      <c r="G91" s="2">
        <f t="shared" si="0"/>
        <v>9175.0499999999993</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18720</v>
      </c>
      <c r="D93" s="1">
        <f>'PR-RAS'!E97</f>
        <v>52495.65</v>
      </c>
      <c r="E93" s="1">
        <v>0</v>
      </c>
      <c r="F93" s="1">
        <v>0</v>
      </c>
      <c r="G93" s="2">
        <f t="shared" si="0"/>
        <v>11381.4396</v>
      </c>
      <c r="H93" s="2">
        <f t="shared" si="1"/>
        <v>0.34999999999854481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14196016</v>
      </c>
      <c r="D102" s="1">
        <f>'PR-RAS'!E106</f>
        <v>18143523.879999999</v>
      </c>
      <c r="E102" s="1">
        <v>0</v>
      </c>
      <c r="F102" s="1">
        <v>0</v>
      </c>
      <c r="G102" s="2">
        <f t="shared" si="0"/>
        <v>5098789.4397600004</v>
      </c>
      <c r="H102" s="2">
        <f t="shared" si="1"/>
        <v>0.12000000104308128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4496275</v>
      </c>
      <c r="D103" s="1">
        <f>'PR-RAS'!E107</f>
        <v>2104765.73</v>
      </c>
      <c r="E103" s="1">
        <v>0</v>
      </c>
      <c r="F103" s="1">
        <v>0</v>
      </c>
      <c r="G103" s="2">
        <f t="shared" si="0"/>
        <v>887992.25892000005</v>
      </c>
      <c r="H103" s="2">
        <f t="shared" si="1"/>
        <v>0.27000000001862645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3530296</v>
      </c>
      <c r="D105" s="1">
        <f>'PR-RAS'!E109</f>
        <v>1102021.6299999999</v>
      </c>
      <c r="E105" s="1">
        <v>0</v>
      </c>
      <c r="F105" s="1">
        <v>0</v>
      </c>
      <c r="G105" s="2">
        <f t="shared" si="0"/>
        <v>596371.28303999989</v>
      </c>
      <c r="H105" s="2">
        <f t="shared" si="1"/>
        <v>0.37000000011175871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4549</v>
      </c>
      <c r="D106" s="1">
        <f>'PR-RAS'!E110</f>
        <v>2116.08</v>
      </c>
      <c r="E106" s="1">
        <v>0</v>
      </c>
      <c r="F106" s="1">
        <v>0</v>
      </c>
      <c r="G106" s="2">
        <f t="shared" si="0"/>
        <v>922.02179999999998</v>
      </c>
      <c r="H106" s="2">
        <f t="shared" si="1"/>
        <v>7.999999999992724E-2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961430</v>
      </c>
      <c r="D107" s="1">
        <f>'PR-RAS'!E111</f>
        <v>1000628.02</v>
      </c>
      <c r="E107" s="1">
        <v>0</v>
      </c>
      <c r="F107" s="1">
        <v>0</v>
      </c>
      <c r="G107" s="2">
        <f t="shared" si="0"/>
        <v>314044.72024</v>
      </c>
      <c r="H107" s="2">
        <f t="shared" si="1"/>
        <v>2.0000000018626451E-2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333264</v>
      </c>
      <c r="D108" s="1">
        <f>'PR-RAS'!E112</f>
        <v>395222</v>
      </c>
      <c r="E108" s="1">
        <v>0</v>
      </c>
      <c r="F108" s="1">
        <v>0</v>
      </c>
      <c r="G108" s="2">
        <f t="shared" si="0"/>
        <v>120236.75599999999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39661</v>
      </c>
      <c r="D110" s="1">
        <f>'PR-RAS'!E114</f>
        <v>67508.899999999994</v>
      </c>
      <c r="E110" s="1">
        <v>0</v>
      </c>
      <c r="F110" s="1">
        <v>0</v>
      </c>
      <c r="G110" s="2">
        <f t="shared" si="0"/>
        <v>19039.9892</v>
      </c>
      <c r="H110" s="2">
        <f t="shared" si="1"/>
        <v>0.10000000000582077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293603</v>
      </c>
      <c r="D113" s="1">
        <f>'PR-RAS'!E117</f>
        <v>327713.09999999998</v>
      </c>
      <c r="E113" s="1">
        <v>0</v>
      </c>
      <c r="F113" s="1">
        <v>0</v>
      </c>
      <c r="G113" s="2">
        <f t="shared" si="0"/>
        <v>106291.27039999999</v>
      </c>
      <c r="H113" s="2">
        <f t="shared" si="1"/>
        <v>9.9999999976716936E-2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9366477</v>
      </c>
      <c r="D116" s="1">
        <f>'PR-RAS'!E120</f>
        <v>15643536.149999999</v>
      </c>
      <c r="E116" s="1">
        <v>0</v>
      </c>
      <c r="F116" s="1">
        <v>0</v>
      </c>
      <c r="G116" s="2">
        <f t="shared" si="0"/>
        <v>4675158.1694999998</v>
      </c>
      <c r="H116" s="2">
        <f t="shared" si="1"/>
        <v>0.14999999850988388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5277777</v>
      </c>
      <c r="D117" s="1">
        <f>'PR-RAS'!E121</f>
        <v>10048535.199999999</v>
      </c>
      <c r="E117" s="1">
        <v>0</v>
      </c>
      <c r="F117" s="1">
        <v>0</v>
      </c>
      <c r="G117" s="2">
        <f t="shared" si="0"/>
        <v>2943482.2984000002</v>
      </c>
      <c r="H117" s="2">
        <f t="shared" si="1"/>
        <v>0.19999999925494194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4088700</v>
      </c>
      <c r="D118" s="1">
        <f>'PR-RAS'!E122</f>
        <v>5595000.9500000002</v>
      </c>
      <c r="E118" s="1">
        <v>0</v>
      </c>
      <c r="F118" s="1">
        <v>0</v>
      </c>
      <c r="G118" s="2">
        <f t="shared" si="0"/>
        <v>1787608.1223000002</v>
      </c>
      <c r="H118" s="2">
        <f t="shared" si="1"/>
        <v>4.9999999813735485E-2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826712</v>
      </c>
      <c r="D120" s="1">
        <f>'PR-RAS'!E124</f>
        <v>1454711.66</v>
      </c>
      <c r="E120" s="1">
        <v>0</v>
      </c>
      <c r="F120" s="1">
        <v>0</v>
      </c>
      <c r="G120" s="2">
        <f t="shared" si="0"/>
        <v>444600.10307999997</v>
      </c>
      <c r="H120" s="2">
        <f t="shared" si="1"/>
        <v>0.34000000008381903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821833</v>
      </c>
      <c r="D121" s="1">
        <f>'PR-RAS'!E125</f>
        <v>1454711.66</v>
      </c>
      <c r="E121" s="1">
        <v>0</v>
      </c>
      <c r="F121" s="1">
        <v>0</v>
      </c>
      <c r="G121" s="2">
        <f t="shared" si="0"/>
        <v>447750.75839999999</v>
      </c>
      <c r="H121" s="2">
        <f t="shared" si="1"/>
        <v>0.34000000008381903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821833</v>
      </c>
      <c r="D123" s="1">
        <f>'PR-RAS'!E127</f>
        <v>1454711.66</v>
      </c>
      <c r="E123" s="1">
        <v>0</v>
      </c>
      <c r="F123" s="1">
        <v>0</v>
      </c>
      <c r="G123" s="2">
        <f t="shared" si="0"/>
        <v>455213.27103999996</v>
      </c>
      <c r="H123" s="2">
        <f t="shared" si="1"/>
        <v>0.34000000008381903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4879</v>
      </c>
      <c r="D124" s="1">
        <f>'PR-RAS'!E128</f>
        <v>0</v>
      </c>
      <c r="E124" s="1">
        <v>0</v>
      </c>
      <c r="F124" s="1">
        <v>0</v>
      </c>
      <c r="G124" s="2">
        <f t="shared" si="0"/>
        <v>600.11699999999996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4879</v>
      </c>
      <c r="D125" s="1">
        <f>'PR-RAS'!E129</f>
        <v>0</v>
      </c>
      <c r="E125" s="1">
        <v>0</v>
      </c>
      <c r="F125" s="1">
        <v>0</v>
      </c>
      <c r="G125" s="2">
        <f t="shared" si="0"/>
        <v>604.99599999999998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77632</v>
      </c>
      <c r="D135" s="1">
        <f>'PR-RAS'!E139</f>
        <v>81907.67</v>
      </c>
      <c r="E135" s="1">
        <v>0</v>
      </c>
      <c r="F135" s="1">
        <v>0</v>
      </c>
      <c r="G135" s="2">
        <f t="shared" si="0"/>
        <v>32353.94356</v>
      </c>
      <c r="H135" s="2">
        <f t="shared" si="1"/>
        <v>0.33000000000174623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53033</v>
      </c>
      <c r="D136" s="1">
        <f>'PR-RAS'!E140</f>
        <v>81907.67</v>
      </c>
      <c r="E136" s="1">
        <v>0</v>
      </c>
      <c r="F136" s="1">
        <v>0</v>
      </c>
      <c r="G136" s="2">
        <f t="shared" si="0"/>
        <v>29274.525900000001</v>
      </c>
      <c r="H136" s="2">
        <f t="shared" si="1"/>
        <v>0.33000000000174623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53033</v>
      </c>
      <c r="D145" s="1">
        <f>'PR-RAS'!E149</f>
        <v>81907.67</v>
      </c>
      <c r="E145" s="1">
        <v>0</v>
      </c>
      <c r="F145" s="1">
        <v>0</v>
      </c>
      <c r="G145" s="2">
        <f t="shared" si="0"/>
        <v>31226.160959999997</v>
      </c>
      <c r="H145" s="2">
        <f t="shared" si="1"/>
        <v>0.33000000000174623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24599</v>
      </c>
      <c r="D146" s="1">
        <f>'PR-RAS'!E150</f>
        <v>0</v>
      </c>
      <c r="E146" s="1">
        <v>0</v>
      </c>
      <c r="F146" s="1">
        <v>0</v>
      </c>
      <c r="G146" s="2">
        <f t="shared" si="0"/>
        <v>3566.8549999999996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36458624</v>
      </c>
      <c r="D147" s="1">
        <f>'PR-RAS'!E151</f>
        <v>45477474.629999995</v>
      </c>
      <c r="E147" s="1">
        <v>0</v>
      </c>
      <c r="F147" s="1">
        <v>0</v>
      </c>
      <c r="G147" s="2">
        <f t="shared" si="0"/>
        <v>18602381.695959996</v>
      </c>
      <c r="H147" s="2">
        <f t="shared" si="1"/>
        <v>0.37000000476837158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7870857</v>
      </c>
      <c r="D148" s="1">
        <f>'PR-RAS'!E152</f>
        <v>9266373.120000001</v>
      </c>
      <c r="E148" s="1">
        <v>0</v>
      </c>
      <c r="F148" s="1">
        <v>0</v>
      </c>
      <c r="G148" s="2">
        <f t="shared" si="0"/>
        <v>3881329.6762800002</v>
      </c>
      <c r="H148" s="2">
        <f t="shared" si="1"/>
        <v>0.12000000104308128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6182694</v>
      </c>
      <c r="D149" s="1">
        <f>'PR-RAS'!E153</f>
        <v>7261762.2600000007</v>
      </c>
      <c r="E149" s="1">
        <v>0</v>
      </c>
      <c r="F149" s="1">
        <v>0</v>
      </c>
      <c r="G149" s="2">
        <f t="shared" si="0"/>
        <v>3064520.3409600002</v>
      </c>
      <c r="H149" s="2">
        <f t="shared" si="1"/>
        <v>0.26000000070780516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6113276</v>
      </c>
      <c r="D150" s="1">
        <f>'PR-RAS'!E154</f>
        <v>7130912.6100000003</v>
      </c>
      <c r="E150" s="1">
        <v>0</v>
      </c>
      <c r="F150" s="1">
        <v>0</v>
      </c>
      <c r="G150" s="2">
        <f t="shared" si="0"/>
        <v>3035890.0817799997</v>
      </c>
      <c r="H150" s="2">
        <f t="shared" si="1"/>
        <v>0.38999999966472387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69418</v>
      </c>
      <c r="D152" s="1">
        <f>'PR-RAS'!E156</f>
        <v>130849.65</v>
      </c>
      <c r="E152" s="1">
        <v>0</v>
      </c>
      <c r="F152" s="1">
        <v>0</v>
      </c>
      <c r="G152" s="2">
        <f t="shared" si="0"/>
        <v>49998.712299999999</v>
      </c>
      <c r="H152" s="2">
        <f t="shared" si="1"/>
        <v>0.35000000000582077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567162</v>
      </c>
      <c r="D154" s="1">
        <f>'PR-RAS'!E158</f>
        <v>679077.03</v>
      </c>
      <c r="E154" s="1">
        <v>0</v>
      </c>
      <c r="F154" s="1">
        <v>0</v>
      </c>
      <c r="G154" s="2">
        <f t="shared" si="0"/>
        <v>294573.35717999999</v>
      </c>
      <c r="H154" s="2">
        <f t="shared" si="1"/>
        <v>3.0000000027939677E-2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1121001</v>
      </c>
      <c r="D155" s="1">
        <f>'PR-RAS'!E159</f>
        <v>1325533.83</v>
      </c>
      <c r="E155" s="1">
        <v>0</v>
      </c>
      <c r="F155" s="1">
        <v>0</v>
      </c>
      <c r="G155" s="2">
        <f t="shared" si="0"/>
        <v>580898.57363999996</v>
      </c>
      <c r="H155" s="2">
        <f t="shared" si="1"/>
        <v>0.16999999992549419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107446</v>
      </c>
      <c r="D156" s="1">
        <f>'PR-RAS'!E160</f>
        <v>129586.13</v>
      </c>
      <c r="E156" s="1">
        <v>0</v>
      </c>
      <c r="F156" s="1">
        <v>0</v>
      </c>
      <c r="G156" s="2">
        <f t="shared" si="0"/>
        <v>56825.830300000001</v>
      </c>
      <c r="H156" s="2">
        <f t="shared" si="1"/>
        <v>0.13000000000465661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1013555</v>
      </c>
      <c r="D157" s="1">
        <f>'PR-RAS'!E161</f>
        <v>1195947.7</v>
      </c>
      <c r="E157" s="1">
        <v>0</v>
      </c>
      <c r="F157" s="1">
        <v>0</v>
      </c>
      <c r="G157" s="2">
        <f t="shared" si="0"/>
        <v>531250.26240000001</v>
      </c>
      <c r="H157" s="2">
        <f t="shared" si="1"/>
        <v>0.30000000004656613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10729892</v>
      </c>
      <c r="D159" s="1">
        <f>'PR-RAS'!E163</f>
        <v>15414363.069999997</v>
      </c>
      <c r="E159" s="1">
        <v>0</v>
      </c>
      <c r="F159" s="1">
        <v>0</v>
      </c>
      <c r="G159" s="2">
        <f t="shared" si="0"/>
        <v>6566261.6661199993</v>
      </c>
      <c r="H159" s="2">
        <f t="shared" si="1"/>
        <v>6.9999996572732925E-2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203321</v>
      </c>
      <c r="D160" s="1">
        <f>'PR-RAS'!E164</f>
        <v>262771.14</v>
      </c>
      <c r="E160" s="1">
        <v>0</v>
      </c>
      <c r="F160" s="1">
        <v>0</v>
      </c>
      <c r="G160" s="2">
        <f t="shared" si="0"/>
        <v>115889.26152</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50654</v>
      </c>
      <c r="D161" s="1">
        <f>'PR-RAS'!E165</f>
        <v>45766.62</v>
      </c>
      <c r="E161" s="1">
        <v>0</v>
      </c>
      <c r="F161" s="1">
        <v>0</v>
      </c>
      <c r="G161" s="2">
        <f t="shared" si="0"/>
        <v>22749.9584</v>
      </c>
      <c r="H161" s="2">
        <f t="shared" si="1"/>
        <v>0.37999999999738066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131356</v>
      </c>
      <c r="D162" s="1">
        <f>'PR-RAS'!E166</f>
        <v>166824.42000000001</v>
      </c>
      <c r="E162" s="1">
        <v>0</v>
      </c>
      <c r="F162" s="1">
        <v>0</v>
      </c>
      <c r="G162" s="2">
        <f t="shared" si="0"/>
        <v>74865.779240000003</v>
      </c>
      <c r="H162" s="2">
        <f t="shared" si="1"/>
        <v>0.42000000001280569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13895</v>
      </c>
      <c r="D163" s="1">
        <f>'PR-RAS'!E167</f>
        <v>40726.1</v>
      </c>
      <c r="E163" s="1">
        <v>0</v>
      </c>
      <c r="F163" s="1">
        <v>0</v>
      </c>
      <c r="G163" s="2">
        <f t="shared" si="0"/>
        <v>15446.2464</v>
      </c>
      <c r="H163" s="2">
        <f t="shared" si="1"/>
        <v>9.9999999998544808E-2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7416</v>
      </c>
      <c r="D164" s="1">
        <f>'PR-RAS'!E168</f>
        <v>9454</v>
      </c>
      <c r="E164" s="1">
        <v>0</v>
      </c>
      <c r="F164" s="1">
        <v>0</v>
      </c>
      <c r="G164" s="2">
        <f t="shared" si="0"/>
        <v>4290.8119999999999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1472934</v>
      </c>
      <c r="D165" s="1">
        <f>'PR-RAS'!E169</f>
        <v>2652479.3699999996</v>
      </c>
      <c r="E165" s="1">
        <v>0</v>
      </c>
      <c r="F165" s="1">
        <v>0</v>
      </c>
      <c r="G165" s="2">
        <f t="shared" si="0"/>
        <v>1111574.4093599999</v>
      </c>
      <c r="H165" s="2">
        <f t="shared" si="1"/>
        <v>0.36999999964609742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128211</v>
      </c>
      <c r="D166" s="1">
        <f>'PR-RAS'!E170</f>
        <v>254535.96</v>
      </c>
      <c r="E166" s="1">
        <v>0</v>
      </c>
      <c r="F166" s="1">
        <v>0</v>
      </c>
      <c r="G166" s="2">
        <f t="shared" si="0"/>
        <v>105151.68179999999</v>
      </c>
      <c r="H166" s="2">
        <f t="shared" si="1"/>
        <v>4.0000000008149073E-2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75917</v>
      </c>
      <c r="D167" s="1">
        <f>'PR-RAS'!E171</f>
        <v>145045.17000000001</v>
      </c>
      <c r="E167" s="1">
        <v>0</v>
      </c>
      <c r="F167" s="1">
        <v>0</v>
      </c>
      <c r="G167" s="2">
        <f t="shared" si="0"/>
        <v>60757.218440000004</v>
      </c>
      <c r="H167" s="2">
        <f t="shared" si="1"/>
        <v>0.17000000001280569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945948</v>
      </c>
      <c r="D168" s="1">
        <f>'PR-RAS'!E172</f>
        <v>1693038.67</v>
      </c>
      <c r="E168" s="1">
        <v>0</v>
      </c>
      <c r="F168" s="1">
        <v>0</v>
      </c>
      <c r="G168" s="2">
        <f t="shared" si="0"/>
        <v>723448.23178000003</v>
      </c>
      <c r="H168" s="2">
        <f t="shared" si="1"/>
        <v>0.33000000007450581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177064</v>
      </c>
      <c r="D169" s="1">
        <f>'PR-RAS'!E173</f>
        <v>385790.21</v>
      </c>
      <c r="E169" s="1">
        <v>0</v>
      </c>
      <c r="F169" s="1">
        <v>0</v>
      </c>
      <c r="G169" s="2">
        <f t="shared" si="0"/>
        <v>159372.26256</v>
      </c>
      <c r="H169" s="2">
        <f t="shared" si="1"/>
        <v>0.21000000002095476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125704</v>
      </c>
      <c r="D170" s="1">
        <f>'PR-RAS'!E174</f>
        <v>67430.94</v>
      </c>
      <c r="E170" s="1">
        <v>0</v>
      </c>
      <c r="F170" s="1">
        <v>0</v>
      </c>
      <c r="G170" s="2">
        <f t="shared" si="0"/>
        <v>44035.633720000005</v>
      </c>
      <c r="H170" s="2">
        <f t="shared" si="1"/>
        <v>5.9999999997671694E-2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20090</v>
      </c>
      <c r="D172" s="1">
        <f>'PR-RAS'!E176</f>
        <v>106638.42</v>
      </c>
      <c r="E172" s="1">
        <v>0</v>
      </c>
      <c r="F172" s="1">
        <v>0</v>
      </c>
      <c r="G172" s="2">
        <f t="shared" si="0"/>
        <v>39905.729640000005</v>
      </c>
      <c r="H172" s="2">
        <f t="shared" si="1"/>
        <v>0.41999999999825377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7270067</v>
      </c>
      <c r="D173" s="1">
        <f>'PR-RAS'!E177</f>
        <v>11371629.179999998</v>
      </c>
      <c r="E173" s="1">
        <v>0</v>
      </c>
      <c r="F173" s="1">
        <v>0</v>
      </c>
      <c r="G173" s="2">
        <f t="shared" si="0"/>
        <v>5162291.9619199988</v>
      </c>
      <c r="H173" s="2">
        <f t="shared" si="1"/>
        <v>0.17999999783933163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251479</v>
      </c>
      <c r="D174" s="1">
        <f>'PR-RAS'!E178</f>
        <v>204682.58</v>
      </c>
      <c r="E174" s="1">
        <v>0</v>
      </c>
      <c r="F174" s="1">
        <v>0</v>
      </c>
      <c r="G174" s="2">
        <f t="shared" si="0"/>
        <v>114326.03967999997</v>
      </c>
      <c r="H174" s="2">
        <f t="shared" si="1"/>
        <v>0.42000000001280569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3945777</v>
      </c>
      <c r="D175" s="1">
        <f>'PR-RAS'!E179</f>
        <v>8259079.3600000003</v>
      </c>
      <c r="E175" s="1">
        <v>0</v>
      </c>
      <c r="F175" s="1">
        <v>0</v>
      </c>
      <c r="G175" s="2">
        <f t="shared" si="0"/>
        <v>3560724.8152799997</v>
      </c>
      <c r="H175" s="2">
        <f t="shared" si="1"/>
        <v>0.36000000033527613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203841</v>
      </c>
      <c r="D176" s="1">
        <f>'PR-RAS'!E180</f>
        <v>241947.5</v>
      </c>
      <c r="E176" s="1">
        <v>0</v>
      </c>
      <c r="F176" s="1">
        <v>0</v>
      </c>
      <c r="G176" s="2">
        <f t="shared" si="0"/>
        <v>120353.79999999999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478319</v>
      </c>
      <c r="D177" s="1">
        <f>'PR-RAS'!E181</f>
        <v>473654.94</v>
      </c>
      <c r="E177" s="1">
        <v>0</v>
      </c>
      <c r="F177" s="1">
        <v>0</v>
      </c>
      <c r="G177" s="2">
        <f t="shared" si="0"/>
        <v>250910.68287999998</v>
      </c>
      <c r="H177" s="2">
        <f t="shared" si="1"/>
        <v>5.9999999997671694E-2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141056</v>
      </c>
      <c r="D178" s="1">
        <f>'PR-RAS'!E182</f>
        <v>72325.53</v>
      </c>
      <c r="E178" s="1">
        <v>0</v>
      </c>
      <c r="F178" s="1">
        <v>0</v>
      </c>
      <c r="G178" s="2">
        <f t="shared" si="0"/>
        <v>50570.149619999997</v>
      </c>
      <c r="H178" s="2">
        <f t="shared" si="1"/>
        <v>0.47000000000116415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137346</v>
      </c>
      <c r="D179" s="1">
        <f>'PR-RAS'!E183</f>
        <v>105170</v>
      </c>
      <c r="E179" s="1">
        <v>0</v>
      </c>
      <c r="F179" s="1">
        <v>0</v>
      </c>
      <c r="G179" s="2">
        <f t="shared" si="0"/>
        <v>61888.108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1349742</v>
      </c>
      <c r="D180" s="1">
        <f>'PR-RAS'!E184</f>
        <v>1207924.42</v>
      </c>
      <c r="E180" s="1">
        <v>0</v>
      </c>
      <c r="F180" s="1">
        <v>0</v>
      </c>
      <c r="G180" s="2">
        <f t="shared" si="0"/>
        <v>674040.76035999996</v>
      </c>
      <c r="H180" s="2">
        <f t="shared" si="1"/>
        <v>0.41999999992549419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282334</v>
      </c>
      <c r="D181" s="1">
        <f>'PR-RAS'!E185</f>
        <v>345898.56</v>
      </c>
      <c r="E181" s="1">
        <v>0</v>
      </c>
      <c r="F181" s="1">
        <v>0</v>
      </c>
      <c r="G181" s="2">
        <f t="shared" si="0"/>
        <v>175343.60159999999</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480173</v>
      </c>
      <c r="D182" s="1">
        <f>'PR-RAS'!E186</f>
        <v>460946.29</v>
      </c>
      <c r="E182" s="1">
        <v>0</v>
      </c>
      <c r="F182" s="1">
        <v>0</v>
      </c>
      <c r="G182" s="2">
        <f t="shared" si="0"/>
        <v>253773.86998000002</v>
      </c>
      <c r="H182" s="2">
        <f t="shared" si="1"/>
        <v>0.28999999997904524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1783570</v>
      </c>
      <c r="D184" s="1">
        <f>'PR-RAS'!E188</f>
        <v>1127483.3799999999</v>
      </c>
      <c r="E184" s="1">
        <v>0</v>
      </c>
      <c r="F184" s="1">
        <v>0</v>
      </c>
      <c r="G184" s="2">
        <f t="shared" si="0"/>
        <v>739052.22707999998</v>
      </c>
      <c r="H184" s="2">
        <f t="shared" si="1"/>
        <v>0.37999999988824129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281739</v>
      </c>
      <c r="D185" s="1">
        <f>'PR-RAS'!E189</f>
        <v>122464.06</v>
      </c>
      <c r="E185" s="1">
        <v>0</v>
      </c>
      <c r="F185" s="1">
        <v>0</v>
      </c>
      <c r="G185" s="2">
        <f t="shared" si="0"/>
        <v>96906.750079999998</v>
      </c>
      <c r="H185" s="2">
        <f t="shared" si="1"/>
        <v>5.9999999997671694E-2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64766</v>
      </c>
      <c r="D186" s="1">
        <f>'PR-RAS'!E190</f>
        <v>57246.11</v>
      </c>
      <c r="E186" s="1">
        <v>0</v>
      </c>
      <c r="F186" s="1">
        <v>0</v>
      </c>
      <c r="G186" s="2">
        <f t="shared" si="0"/>
        <v>33162.770700000001</v>
      </c>
      <c r="H186" s="2">
        <f t="shared" si="1"/>
        <v>0.11000000000058208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88953</v>
      </c>
      <c r="D187" s="1">
        <f>'PR-RAS'!E191</f>
        <v>215853.37</v>
      </c>
      <c r="E187" s="1">
        <v>0</v>
      </c>
      <c r="F187" s="1">
        <v>0</v>
      </c>
      <c r="G187" s="2">
        <f t="shared" si="0"/>
        <v>96842.711639999994</v>
      </c>
      <c r="H187" s="2">
        <f t="shared" si="1"/>
        <v>0.36999999999534339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7500</v>
      </c>
      <c r="D188" s="1">
        <f>'PR-RAS'!E192</f>
        <v>12500</v>
      </c>
      <c r="E188" s="1">
        <v>0</v>
      </c>
      <c r="F188" s="1">
        <v>0</v>
      </c>
      <c r="G188" s="2">
        <f t="shared" si="0"/>
        <v>6077.5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1251238</v>
      </c>
      <c r="D189" s="1">
        <f>'PR-RAS'!E193</f>
        <v>658217.4</v>
      </c>
      <c r="E189" s="1">
        <v>0</v>
      </c>
      <c r="F189" s="1">
        <v>0</v>
      </c>
      <c r="G189" s="2">
        <f t="shared" si="0"/>
        <v>482722.48639999999</v>
      </c>
      <c r="H189" s="2">
        <f t="shared" si="1"/>
        <v>0.40000000002328306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34973</v>
      </c>
      <c r="D190" s="1">
        <f>'PR-RAS'!E194</f>
        <v>41990.18</v>
      </c>
      <c r="E190" s="1">
        <v>0</v>
      </c>
      <c r="F190" s="1">
        <v>0</v>
      </c>
      <c r="G190" s="2">
        <f t="shared" si="0"/>
        <v>22482.18504</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54401</v>
      </c>
      <c r="D191" s="1">
        <f>'PR-RAS'!E195</f>
        <v>19212.259999999998</v>
      </c>
      <c r="E191" s="1">
        <v>0</v>
      </c>
      <c r="F191" s="1">
        <v>0</v>
      </c>
      <c r="G191" s="2">
        <f t="shared" si="0"/>
        <v>17636.8488</v>
      </c>
      <c r="H191" s="2">
        <f t="shared" si="1"/>
        <v>0.25999999999839929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78984</v>
      </c>
      <c r="D192" s="1">
        <f>'PR-RAS'!E196</f>
        <v>281950.92000000004</v>
      </c>
      <c r="E192" s="1">
        <v>0</v>
      </c>
      <c r="F192" s="1">
        <v>0</v>
      </c>
      <c r="G192" s="2">
        <f t="shared" si="0"/>
        <v>122791.19544000002</v>
      </c>
      <c r="H192" s="2">
        <f t="shared" si="1"/>
        <v>7.9999999958090484E-2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78984</v>
      </c>
      <c r="D206" s="1">
        <f>'PR-RAS'!E210</f>
        <v>281950.92000000004</v>
      </c>
      <c r="E206" s="1">
        <v>0</v>
      </c>
      <c r="F206" s="1">
        <v>0</v>
      </c>
      <c r="G206" s="2">
        <f t="shared" si="0"/>
        <v>131791.59720000002</v>
      </c>
      <c r="H206" s="2">
        <f t="shared" si="1"/>
        <v>7.9999999958090484E-2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56532</v>
      </c>
      <c r="D207" s="1">
        <f>'PR-RAS'!E211</f>
        <v>41008.01</v>
      </c>
      <c r="E207" s="1">
        <v>0</v>
      </c>
      <c r="F207" s="1">
        <v>0</v>
      </c>
      <c r="G207" s="2">
        <f t="shared" si="0"/>
        <v>28540.892120000004</v>
      </c>
      <c r="H207" s="2">
        <f t="shared" si="1"/>
        <v>1.0000000002037268E-2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2280</v>
      </c>
      <c r="D209" s="1">
        <f>'PR-RAS'!E213</f>
        <v>334.02</v>
      </c>
      <c r="E209" s="1">
        <v>0</v>
      </c>
      <c r="F209" s="1">
        <v>0</v>
      </c>
      <c r="G209" s="2">
        <f t="shared" si="0"/>
        <v>613.19232</v>
      </c>
      <c r="H209" s="2">
        <f t="shared" si="1"/>
        <v>1.999999999998181E-2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20172</v>
      </c>
      <c r="D210" s="1">
        <f>'PR-RAS'!E214</f>
        <v>240608.89</v>
      </c>
      <c r="E210" s="1">
        <v>0</v>
      </c>
      <c r="F210" s="1">
        <v>0</v>
      </c>
      <c r="G210" s="2">
        <f t="shared" si="0"/>
        <v>104790.46402</v>
      </c>
      <c r="H210" s="2">
        <f t="shared" si="1"/>
        <v>0.10999999998603016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1206623</v>
      </c>
      <c r="D211" s="1">
        <f>'PR-RAS'!E215</f>
        <v>8552043.7699999996</v>
      </c>
      <c r="E211" s="1">
        <v>0</v>
      </c>
      <c r="F211" s="1">
        <v>0</v>
      </c>
      <c r="G211" s="2">
        <f t="shared" si="0"/>
        <v>3845249.2133999998</v>
      </c>
      <c r="H211" s="2">
        <f t="shared" si="1"/>
        <v>0.23000000044703484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1176923</v>
      </c>
      <c r="D212" s="1">
        <f>'PR-RAS'!E216</f>
        <v>2189004.19</v>
      </c>
      <c r="E212" s="1">
        <v>0</v>
      </c>
      <c r="F212" s="1">
        <v>0</v>
      </c>
      <c r="G212" s="2">
        <f t="shared" si="0"/>
        <v>1172090.5211799999</v>
      </c>
      <c r="H212" s="2">
        <f t="shared" si="1"/>
        <v>0.18999999994412065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1176923</v>
      </c>
      <c r="D214" s="1">
        <f>'PR-RAS'!E218</f>
        <v>2189004.19</v>
      </c>
      <c r="E214" s="1">
        <v>0</v>
      </c>
      <c r="F214" s="1">
        <v>0</v>
      </c>
      <c r="G214" s="2">
        <f t="shared" si="0"/>
        <v>1183200.3839399999</v>
      </c>
      <c r="H214" s="2">
        <f t="shared" si="1"/>
        <v>0.18999999994412065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29700</v>
      </c>
      <c r="D215" s="1">
        <f>'PR-RAS'!E219</f>
        <v>6363039.5800000001</v>
      </c>
      <c r="E215" s="1">
        <v>0</v>
      </c>
      <c r="F215" s="1">
        <v>0</v>
      </c>
      <c r="G215" s="2">
        <f t="shared" si="0"/>
        <v>2729736.7402400002</v>
      </c>
      <c r="H215" s="2">
        <f t="shared" si="1"/>
        <v>0.41999999992549419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6208559.1399999997</v>
      </c>
      <c r="E217" s="1">
        <v>0</v>
      </c>
      <c r="F217" s="1">
        <v>0</v>
      </c>
      <c r="G217" s="2">
        <f t="shared" si="0"/>
        <v>2682097.5484799999</v>
      </c>
      <c r="H217" s="2">
        <f t="shared" si="1"/>
        <v>0.13999999966472387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29700</v>
      </c>
      <c r="D218" s="1">
        <f>'PR-RAS'!E222</f>
        <v>154480.44</v>
      </c>
      <c r="E218" s="1">
        <v>0</v>
      </c>
      <c r="F218" s="1">
        <v>0</v>
      </c>
      <c r="G218" s="2">
        <f t="shared" si="0"/>
        <v>73489.410959999994</v>
      </c>
      <c r="H218" s="2">
        <f t="shared" si="1"/>
        <v>0.44000000000232831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4259202</v>
      </c>
      <c r="D220" s="1">
        <f>'PR-RAS'!E224</f>
        <v>4462839.6099999994</v>
      </c>
      <c r="E220" s="1">
        <v>0</v>
      </c>
      <c r="F220" s="1">
        <v>0</v>
      </c>
      <c r="G220" s="2">
        <f t="shared" si="0"/>
        <v>2887488.9871799997</v>
      </c>
      <c r="H220" s="2">
        <f t="shared" si="1"/>
        <v>0.39000000059604645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3898508</v>
      </c>
      <c r="D221" s="1">
        <f>'PR-RAS'!E225</f>
        <v>4184785.01</v>
      </c>
      <c r="E221" s="1">
        <v>0</v>
      </c>
      <c r="F221" s="1">
        <v>0</v>
      </c>
      <c r="G221" s="2">
        <f t="shared" si="0"/>
        <v>2698977.1644000001</v>
      </c>
      <c r="H221" s="2">
        <f t="shared" si="1"/>
        <v>9.9999997764825821E-3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3898508</v>
      </c>
      <c r="D223" s="1">
        <f>'PR-RAS'!E227</f>
        <v>4184785.01</v>
      </c>
      <c r="E223" s="1">
        <v>0</v>
      </c>
      <c r="F223" s="1">
        <v>0</v>
      </c>
      <c r="G223" s="2">
        <f t="shared" si="0"/>
        <v>2723513.3204399999</v>
      </c>
      <c r="H223" s="2">
        <f t="shared" si="1"/>
        <v>9.9999997764825821E-3</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143259</v>
      </c>
      <c r="D227" s="1">
        <f>'PR-RAS'!E231</f>
        <v>108944</v>
      </c>
      <c r="E227" s="1">
        <v>0</v>
      </c>
      <c r="F227" s="1">
        <v>0</v>
      </c>
      <c r="G227" s="2">
        <f t="shared" si="0"/>
        <v>81619.222000000009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143259</v>
      </c>
      <c r="D228" s="1">
        <f>'PR-RAS'!E232</f>
        <v>108944</v>
      </c>
      <c r="E228" s="1">
        <v>0</v>
      </c>
      <c r="F228" s="1">
        <v>0</v>
      </c>
      <c r="G228" s="2">
        <f t="shared" si="0"/>
        <v>81980.369000000006</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217435</v>
      </c>
      <c r="D232" s="1">
        <f>'PR-RAS'!E236</f>
        <v>169110.6</v>
      </c>
      <c r="E232" s="1">
        <v>0</v>
      </c>
      <c r="F232" s="1">
        <v>0</v>
      </c>
      <c r="G232" s="2">
        <f t="shared" si="0"/>
        <v>128356.58219999999</v>
      </c>
      <c r="H232" s="2">
        <f t="shared" si="1"/>
        <v>0.39999999999417923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145526</v>
      </c>
      <c r="D233" s="1">
        <f>'PR-RAS'!E237</f>
        <v>149110.6</v>
      </c>
      <c r="E233" s="1">
        <v>0</v>
      </c>
      <c r="F233" s="1">
        <v>0</v>
      </c>
      <c r="G233" s="2">
        <f t="shared" si="0"/>
        <v>102949.35040000001</v>
      </c>
      <c r="H233" s="2">
        <f t="shared" si="1"/>
        <v>0.39999999999417923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71909</v>
      </c>
      <c r="D234" s="1">
        <f>'PR-RAS'!E238</f>
        <v>20000</v>
      </c>
      <c r="E234" s="1">
        <v>0</v>
      </c>
      <c r="F234" s="1">
        <v>0</v>
      </c>
      <c r="G234" s="2">
        <f t="shared" si="0"/>
        <v>26074.797000000002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2891294</v>
      </c>
      <c r="D248" s="1">
        <f>'PR-RAS'!E252</f>
        <v>2672902.6</v>
      </c>
      <c r="E248" s="1">
        <v>0</v>
      </c>
      <c r="F248" s="1">
        <v>0</v>
      </c>
      <c r="G248" s="2">
        <f t="shared" si="0"/>
        <v>2034563.5024000001</v>
      </c>
      <c r="H248" s="2">
        <f t="shared" si="1"/>
        <v>0.39999999990686774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2891294</v>
      </c>
      <c r="D255" s="1">
        <f>'PR-RAS'!E259</f>
        <v>2672902.6</v>
      </c>
      <c r="E255" s="1">
        <v>0</v>
      </c>
      <c r="F255" s="1">
        <v>0</v>
      </c>
      <c r="G255" s="2">
        <f t="shared" si="0"/>
        <v>2092223.1968</v>
      </c>
      <c r="H255" s="2">
        <f t="shared" si="1"/>
        <v>0.39999999990686774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1938958</v>
      </c>
      <c r="D256" s="1">
        <f>'PR-RAS'!E260</f>
        <v>1985324.34</v>
      </c>
      <c r="E256" s="1">
        <v>0</v>
      </c>
      <c r="F256" s="1">
        <v>0</v>
      </c>
      <c r="G256" s="2">
        <f t="shared" si="0"/>
        <v>1506949.7034</v>
      </c>
      <c r="H256" s="2">
        <f t="shared" si="1"/>
        <v>0.34000000008381903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952336</v>
      </c>
      <c r="D257" s="1">
        <f>'PR-RAS'!E261</f>
        <v>687578.26</v>
      </c>
      <c r="E257" s="1">
        <v>0</v>
      </c>
      <c r="F257" s="1">
        <v>0</v>
      </c>
      <c r="G257" s="2">
        <f t="shared" si="0"/>
        <v>595838.08512000006</v>
      </c>
      <c r="H257" s="2">
        <f t="shared" si="1"/>
        <v>0.26000000000931323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9421772</v>
      </c>
      <c r="D259" s="1">
        <f>'PR-RAS'!E263</f>
        <v>4827001.54</v>
      </c>
      <c r="E259" s="1">
        <v>0</v>
      </c>
      <c r="F259" s="1">
        <v>0</v>
      </c>
      <c r="G259" s="2">
        <f t="shared" si="0"/>
        <v>4921549.97064</v>
      </c>
      <c r="H259" s="2">
        <f t="shared" si="1"/>
        <v>0.4599999999627471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8163453</v>
      </c>
      <c r="D260" s="1">
        <f>'PR-RAS'!E264</f>
        <v>4470193.21</v>
      </c>
      <c r="E260" s="1">
        <v>0</v>
      </c>
      <c r="F260" s="1">
        <v>0</v>
      </c>
      <c r="G260" s="2">
        <f t="shared" si="0"/>
        <v>4429894.4097800003</v>
      </c>
      <c r="H260" s="2">
        <f t="shared" si="1"/>
        <v>0.2099999999627471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8163453</v>
      </c>
      <c r="D261" s="1">
        <f>'PR-RAS'!E265</f>
        <v>4470193.21</v>
      </c>
      <c r="E261" s="1">
        <v>0</v>
      </c>
      <c r="F261" s="1">
        <v>0</v>
      </c>
      <c r="G261" s="2">
        <f t="shared" si="0"/>
        <v>4446998.2492000004</v>
      </c>
      <c r="H261" s="2">
        <f t="shared" si="1"/>
        <v>0.2099999999627471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1258319</v>
      </c>
      <c r="D264" s="1">
        <f>'PR-RAS'!E268</f>
        <v>356808.33</v>
      </c>
      <c r="E264" s="1">
        <v>0</v>
      </c>
      <c r="F264" s="1">
        <v>0</v>
      </c>
      <c r="G264" s="2">
        <f t="shared" si="0"/>
        <v>518619.07858000009</v>
      </c>
      <c r="H264" s="2">
        <f t="shared" si="1"/>
        <v>0.33000000001629815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1258319</v>
      </c>
      <c r="D265" s="1">
        <f>'PR-RAS'!E269</f>
        <v>356808.33</v>
      </c>
      <c r="E265" s="1">
        <v>0</v>
      </c>
      <c r="F265" s="1">
        <v>0</v>
      </c>
      <c r="G265" s="2">
        <f t="shared" ref="G265:G521" si="8">(B265/1000)*(C265*1+D265*2)</f>
        <v>520591.01424000005</v>
      </c>
      <c r="H265" s="2">
        <f t="shared" ref="H265:H521" si="9">ABS(C265-ROUND(C265,0))+ABS(D265-ROUND(D265,0))</f>
        <v>0.33000000001629815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36458624</v>
      </c>
      <c r="D285" s="1">
        <f>'PR-RAS'!E289</f>
        <v>45477474.629999995</v>
      </c>
      <c r="E285" s="1">
        <v>0</v>
      </c>
      <c r="F285" s="1">
        <v>0</v>
      </c>
      <c r="G285" s="2">
        <f t="shared" si="8"/>
        <v>36185454.805839993</v>
      </c>
      <c r="H285" s="2">
        <f t="shared" si="9"/>
        <v>0.37000000476837158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21048263</v>
      </c>
      <c r="D286" s="1">
        <f>'PR-RAS'!E290</f>
        <v>33512672.620000005</v>
      </c>
      <c r="E286" s="1">
        <v>0</v>
      </c>
      <c r="F286" s="1">
        <v>0</v>
      </c>
      <c r="G286" s="2">
        <f t="shared" si="8"/>
        <v>25100978.3484</v>
      </c>
      <c r="H286" s="2">
        <f t="shared" si="9"/>
        <v>0.37999999523162842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131494296</v>
      </c>
      <c r="D288" s="1">
        <f>'PR-RAS'!E292</f>
        <v>152387264.16</v>
      </c>
      <c r="E288" s="1">
        <v>0</v>
      </c>
      <c r="F288" s="1">
        <v>0</v>
      </c>
      <c r="G288" s="2">
        <f t="shared" si="8"/>
        <v>125209152.57983999</v>
      </c>
      <c r="H288" s="2">
        <f t="shared" si="9"/>
        <v>0.15999999642372131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14369614</v>
      </c>
      <c r="D290" s="1">
        <f>'PR-RAS'!E294</f>
        <v>10125898.779999999</v>
      </c>
      <c r="E290" s="1">
        <v>0</v>
      </c>
      <c r="F290" s="1">
        <v>0</v>
      </c>
      <c r="G290" s="2">
        <f t="shared" si="8"/>
        <v>10005587.94084</v>
      </c>
      <c r="H290" s="2">
        <f t="shared" si="9"/>
        <v>0.22000000067055225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255878</v>
      </c>
      <c r="D291" s="1">
        <f>'PR-RAS'!E295</f>
        <v>2765430.33</v>
      </c>
      <c r="E291" s="1">
        <v>0</v>
      </c>
      <c r="F291" s="1">
        <v>0</v>
      </c>
      <c r="G291" s="2">
        <f t="shared" si="8"/>
        <v>1678154.2113999999</v>
      </c>
      <c r="H291" s="2">
        <f t="shared" si="9"/>
        <v>0.33000000007450581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174300</v>
      </c>
      <c r="D293" s="1">
        <f>'PR-RAS'!E298</f>
        <v>60111</v>
      </c>
      <c r="E293" s="1">
        <v>0</v>
      </c>
      <c r="F293" s="1">
        <v>0</v>
      </c>
      <c r="G293" s="2">
        <f t="shared" si="8"/>
        <v>86000.423999999999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174300</v>
      </c>
      <c r="D306" s="1">
        <f>'PR-RAS'!E311</f>
        <v>60111</v>
      </c>
      <c r="E306" s="1">
        <v>0</v>
      </c>
      <c r="F306" s="1">
        <v>0</v>
      </c>
      <c r="G306" s="2">
        <f t="shared" si="8"/>
        <v>89829.209999999992</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1300</v>
      </c>
      <c r="D312" s="1">
        <f>'PR-RAS'!E317</f>
        <v>0</v>
      </c>
      <c r="E312" s="1">
        <v>0</v>
      </c>
      <c r="F312" s="1">
        <v>0</v>
      </c>
      <c r="G312" s="2">
        <f t="shared" si="8"/>
        <v>404.3</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1300</v>
      </c>
      <c r="D314" s="1">
        <f>'PR-RAS'!E319</f>
        <v>0</v>
      </c>
      <c r="E314" s="1">
        <v>0</v>
      </c>
      <c r="F314" s="1">
        <v>0</v>
      </c>
      <c r="G314" s="2">
        <f t="shared" si="8"/>
        <v>406.9</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173000</v>
      </c>
      <c r="D321" s="1">
        <f>'PR-RAS'!E326</f>
        <v>60111</v>
      </c>
      <c r="E321" s="1">
        <v>0</v>
      </c>
      <c r="F321" s="1">
        <v>0</v>
      </c>
      <c r="G321" s="2">
        <f t="shared" si="8"/>
        <v>93831.040000000008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173000</v>
      </c>
      <c r="D322" s="1">
        <f>'PR-RAS'!E327</f>
        <v>60111</v>
      </c>
      <c r="E322" s="1">
        <v>0</v>
      </c>
      <c r="F322" s="1">
        <v>0</v>
      </c>
      <c r="G322" s="2">
        <f t="shared" si="8"/>
        <v>94124.262000000002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11206453</v>
      </c>
      <c r="D345" s="1">
        <f>'PR-RAS'!E350</f>
        <v>11188887.57</v>
      </c>
      <c r="E345" s="1">
        <v>0</v>
      </c>
      <c r="F345" s="1">
        <v>0</v>
      </c>
      <c r="G345" s="2">
        <f t="shared" si="8"/>
        <v>11552974.48016</v>
      </c>
      <c r="H345" s="2">
        <f t="shared" si="9"/>
        <v>0.42999999970197678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537670</v>
      </c>
      <c r="D346" s="1">
        <f>'PR-RAS'!E351</f>
        <v>6417684.6699999999</v>
      </c>
      <c r="E346" s="1">
        <v>0</v>
      </c>
      <c r="F346" s="1">
        <v>0</v>
      </c>
      <c r="G346" s="2">
        <f t="shared" si="8"/>
        <v>4613698.5722999992</v>
      </c>
      <c r="H346" s="2">
        <f t="shared" si="9"/>
        <v>0.33000000007450581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537670</v>
      </c>
      <c r="D347" s="1">
        <f>'PR-RAS'!E352</f>
        <v>6417684.6699999999</v>
      </c>
      <c r="E347" s="1">
        <v>0</v>
      </c>
      <c r="F347" s="1">
        <v>0</v>
      </c>
      <c r="G347" s="2">
        <f t="shared" si="8"/>
        <v>4627071.6116399998</v>
      </c>
      <c r="H347" s="2">
        <f t="shared" si="9"/>
        <v>0.33000000007450581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537670</v>
      </c>
      <c r="D348" s="1">
        <f>'PR-RAS'!E353</f>
        <v>6417684.6699999999</v>
      </c>
      <c r="E348" s="1">
        <v>0</v>
      </c>
      <c r="F348" s="1">
        <v>0</v>
      </c>
      <c r="G348" s="2">
        <f t="shared" si="8"/>
        <v>4640444.6509799995</v>
      </c>
      <c r="H348" s="2">
        <f t="shared" si="9"/>
        <v>0.33000000007450581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7967470</v>
      </c>
      <c r="D358" s="1">
        <f>'PR-RAS'!E363</f>
        <v>2664414.7199999997</v>
      </c>
      <c r="E358" s="1">
        <v>0</v>
      </c>
      <c r="F358" s="1">
        <v>0</v>
      </c>
      <c r="G358" s="2">
        <f t="shared" si="8"/>
        <v>4746778.9000800001</v>
      </c>
      <c r="H358" s="2">
        <f t="shared" si="9"/>
        <v>0.28000000026077032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4071886</v>
      </c>
      <c r="D359" s="1">
        <f>'PR-RAS'!E364</f>
        <v>323438.75</v>
      </c>
      <c r="E359" s="1">
        <v>0</v>
      </c>
      <c r="F359" s="1">
        <v>0</v>
      </c>
      <c r="G359" s="2">
        <f t="shared" si="8"/>
        <v>1689317.3329999999</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49676.25</v>
      </c>
      <c r="E361" s="1">
        <v>0</v>
      </c>
      <c r="F361" s="1">
        <v>0</v>
      </c>
      <c r="G361" s="2">
        <f t="shared" si="8"/>
        <v>35766.9</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50637</v>
      </c>
      <c r="D362" s="1">
        <f>'PR-RAS'!E367</f>
        <v>238750</v>
      </c>
      <c r="E362" s="1">
        <v>0</v>
      </c>
      <c r="F362" s="1">
        <v>0</v>
      </c>
      <c r="G362" s="2">
        <f t="shared" si="8"/>
        <v>190657.45699999999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4021249</v>
      </c>
      <c r="D363" s="1">
        <f>'PR-RAS'!E368</f>
        <v>35012.5</v>
      </c>
      <c r="E363" s="1">
        <v>0</v>
      </c>
      <c r="F363" s="1">
        <v>0</v>
      </c>
      <c r="G363" s="2">
        <f t="shared" si="8"/>
        <v>1481041.1879999998</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3695922</v>
      </c>
      <c r="D364" s="1">
        <f>'PR-RAS'!E369</f>
        <v>1377963.47</v>
      </c>
      <c r="E364" s="1">
        <v>0</v>
      </c>
      <c r="F364" s="1">
        <v>0</v>
      </c>
      <c r="G364" s="2">
        <f t="shared" si="8"/>
        <v>2342021.1652199998</v>
      </c>
      <c r="H364" s="2">
        <f t="shared" si="9"/>
        <v>0.46999999997206032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53917</v>
      </c>
      <c r="D365" s="1">
        <f>'PR-RAS'!E370</f>
        <v>136525.07999999999</v>
      </c>
      <c r="E365" s="1">
        <v>0</v>
      </c>
      <c r="F365" s="1">
        <v>0</v>
      </c>
      <c r="G365" s="2">
        <f t="shared" si="8"/>
        <v>119016.04623999998</v>
      </c>
      <c r="H365" s="2">
        <f t="shared" si="9"/>
        <v>7.9999999987194315E-2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2503</v>
      </c>
      <c r="D366" s="1">
        <f>'PR-RAS'!E371</f>
        <v>2824</v>
      </c>
      <c r="E366" s="1">
        <v>0</v>
      </c>
      <c r="F366" s="1">
        <v>0</v>
      </c>
      <c r="G366" s="2">
        <f t="shared" si="8"/>
        <v>2975.1149999999998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43435</v>
      </c>
      <c r="D367" s="1">
        <f>'PR-RAS'!E372</f>
        <v>70253.39</v>
      </c>
      <c r="E367" s="1">
        <v>0</v>
      </c>
      <c r="F367" s="1">
        <v>0</v>
      </c>
      <c r="G367" s="2">
        <f t="shared" si="8"/>
        <v>67322.691479999994</v>
      </c>
      <c r="H367" s="2">
        <f t="shared" si="9"/>
        <v>0.38999999999941792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3596067</v>
      </c>
      <c r="D371" s="1">
        <f>'PR-RAS'!E376</f>
        <v>1168361</v>
      </c>
      <c r="E371" s="1">
        <v>0</v>
      </c>
      <c r="F371" s="1">
        <v>0</v>
      </c>
      <c r="G371" s="2">
        <f t="shared" si="8"/>
        <v>2195131.9300000002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79900</v>
      </c>
      <c r="D373" s="1">
        <f>'PR-RAS'!E378</f>
        <v>940562.5</v>
      </c>
      <c r="E373" s="1">
        <v>0</v>
      </c>
      <c r="F373" s="1">
        <v>0</v>
      </c>
      <c r="G373" s="2">
        <f t="shared" si="8"/>
        <v>729501.3</v>
      </c>
      <c r="H373" s="2">
        <f t="shared" si="9"/>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79900</v>
      </c>
      <c r="D374" s="1">
        <f>'PR-RAS'!E379</f>
        <v>940562.5</v>
      </c>
      <c r="E374" s="1">
        <v>0</v>
      </c>
      <c r="F374" s="1">
        <v>0</v>
      </c>
      <c r="G374" s="2">
        <f t="shared" si="8"/>
        <v>731462.32499999995</v>
      </c>
      <c r="H374" s="2">
        <f t="shared" si="9"/>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119762</v>
      </c>
      <c r="D386" s="1">
        <f>'PR-RAS'!E391</f>
        <v>22450</v>
      </c>
      <c r="E386" s="1">
        <v>0</v>
      </c>
      <c r="F386" s="1">
        <v>0</v>
      </c>
      <c r="G386" s="2">
        <f t="shared" si="8"/>
        <v>63394.87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119762</v>
      </c>
      <c r="D389" s="1">
        <f>'PR-RAS'!E394</f>
        <v>22450</v>
      </c>
      <c r="E389" s="1">
        <v>0</v>
      </c>
      <c r="F389" s="1">
        <v>0</v>
      </c>
      <c r="G389" s="2">
        <f t="shared" si="8"/>
        <v>63888.856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2701313</v>
      </c>
      <c r="D397" s="1">
        <f>'PR-RAS'!E402</f>
        <v>2106788.1800000002</v>
      </c>
      <c r="E397" s="1">
        <v>0</v>
      </c>
      <c r="F397" s="1">
        <v>0</v>
      </c>
      <c r="G397" s="2">
        <f t="shared" si="8"/>
        <v>2738296.1865600003</v>
      </c>
      <c r="H397" s="2">
        <f t="shared" si="9"/>
        <v>0.18000000016763806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2701313</v>
      </c>
      <c r="D398" s="1">
        <f>'PR-RAS'!E403</f>
        <v>2106788.1800000002</v>
      </c>
      <c r="E398" s="1">
        <v>0</v>
      </c>
      <c r="F398" s="1">
        <v>0</v>
      </c>
      <c r="G398" s="2">
        <f t="shared" si="8"/>
        <v>2745211.0759200002</v>
      </c>
      <c r="H398" s="2">
        <f t="shared" si="9"/>
        <v>0.18000000016763806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11032153</v>
      </c>
      <c r="D403" s="1">
        <f>'PR-RAS'!E408</f>
        <v>11128776.57</v>
      </c>
      <c r="E403" s="1">
        <v>0</v>
      </c>
      <c r="F403" s="1">
        <v>0</v>
      </c>
      <c r="G403" s="2">
        <f t="shared" si="8"/>
        <v>13382461.868280001</v>
      </c>
      <c r="H403" s="2">
        <f t="shared" si="9"/>
        <v>0.42999999970197678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125206361</v>
      </c>
      <c r="D405" s="1">
        <f>'PR-RAS'!E410</f>
        <v>136083219.27000001</v>
      </c>
      <c r="E405" s="1">
        <v>0</v>
      </c>
      <c r="F405" s="1">
        <v>0</v>
      </c>
      <c r="G405" s="2">
        <f t="shared" si="8"/>
        <v>160538611.01416001</v>
      </c>
      <c r="H405" s="2">
        <f t="shared" si="9"/>
        <v>0.27000001072883606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57681187</v>
      </c>
      <c r="D407" s="1">
        <f>'PR-RAS'!E412</f>
        <v>79050258.25</v>
      </c>
      <c r="E407" s="1">
        <v>0</v>
      </c>
      <c r="F407" s="1">
        <v>0</v>
      </c>
      <c r="G407" s="2">
        <f t="shared" si="8"/>
        <v>87607371.621000007</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47665077</v>
      </c>
      <c r="D408" s="1">
        <f>'PR-RAS'!E413</f>
        <v>56666362.199999996</v>
      </c>
      <c r="E408" s="1">
        <v>0</v>
      </c>
      <c r="F408" s="1">
        <v>0</v>
      </c>
      <c r="G408" s="2">
        <f t="shared" si="8"/>
        <v>65526105.169799984</v>
      </c>
      <c r="H408" s="2">
        <f t="shared" si="9"/>
        <v>0.19999999552965164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10016110</v>
      </c>
      <c r="D409" s="1">
        <f>'PR-RAS'!E414</f>
        <v>22383896.050000004</v>
      </c>
      <c r="E409" s="1">
        <v>0</v>
      </c>
      <c r="F409" s="1">
        <v>0</v>
      </c>
      <c r="G409" s="2">
        <f t="shared" si="8"/>
        <v>22351832.0568</v>
      </c>
      <c r="H409" s="2">
        <f t="shared" si="9"/>
        <v>5.0000004470348358E-2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6287935</v>
      </c>
      <c r="D411" s="1">
        <f>'PR-RAS'!E416</f>
        <v>16304044.889999986</v>
      </c>
      <c r="E411" s="1">
        <v>0</v>
      </c>
      <c r="F411" s="1">
        <v>0</v>
      </c>
      <c r="G411" s="2">
        <f t="shared" si="8"/>
        <v>15947370.159799987</v>
      </c>
      <c r="H411" s="2">
        <f t="shared" si="9"/>
        <v>0.11000001430511475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14369614</v>
      </c>
      <c r="D413" s="1">
        <f>'PR-RAS'!E418</f>
        <v>10125898.779999999</v>
      </c>
      <c r="E413" s="1">
        <v>0</v>
      </c>
      <c r="F413" s="1">
        <v>0</v>
      </c>
      <c r="G413" s="2">
        <f t="shared" si="8"/>
        <v>14264021.562720001</v>
      </c>
      <c r="H413" s="2">
        <f t="shared" si="9"/>
        <v>0.22000000067055225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12745500</v>
      </c>
      <c r="D522" s="1">
        <f>'PR-RAS'!E528</f>
        <v>10000060.300000001</v>
      </c>
      <c r="E522" s="1">
        <v>0</v>
      </c>
      <c r="F522" s="1">
        <v>0</v>
      </c>
      <c r="G522" s="2">
        <f t="shared" ref="G522:G809" si="10">(B522/1000)*(C522*1+D522*2)</f>
        <v>17060468.332600001</v>
      </c>
      <c r="H522" s="2">
        <f t="shared" ref="H522:H809" si="11">ABS(C522-ROUND(C522,0))+ABS(D522-ROUND(D522,0))</f>
        <v>0.30000000074505806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12745500</v>
      </c>
      <c r="D523" s="1">
        <f>'PR-RAS'!E529</f>
        <v>10000060.300000001</v>
      </c>
      <c r="E523" s="1">
        <v>0</v>
      </c>
      <c r="F523" s="1">
        <v>0</v>
      </c>
      <c r="G523" s="2">
        <f t="shared" si="10"/>
        <v>17093213.953200001</v>
      </c>
      <c r="H523" s="2">
        <f t="shared" si="11"/>
        <v>0.30000000074505806</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12745500</v>
      </c>
      <c r="D557" s="1">
        <f>'PR-RAS'!E563</f>
        <v>10000060.300000001</v>
      </c>
      <c r="E557" s="1">
        <v>0</v>
      </c>
      <c r="F557" s="1">
        <v>0</v>
      </c>
      <c r="G557" s="2">
        <f t="shared" si="10"/>
        <v>18206565.053600002</v>
      </c>
      <c r="H557" s="2">
        <f t="shared" si="11"/>
        <v>0.30000000074505806</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12745500</v>
      </c>
      <c r="D558" s="1">
        <f>'PR-RAS'!E564</f>
        <v>10000060.300000001</v>
      </c>
      <c r="E558" s="1">
        <v>0</v>
      </c>
      <c r="F558" s="1">
        <v>0</v>
      </c>
      <c r="G558" s="2">
        <f t="shared" si="10"/>
        <v>18239310.674200002</v>
      </c>
      <c r="H558" s="2">
        <f t="shared" si="11"/>
        <v>0.30000000074505806</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12745500</v>
      </c>
      <c r="D630" s="1">
        <f>'PR-RAS'!E636</f>
        <v>10000060.300000001</v>
      </c>
      <c r="E630" s="1">
        <v>0</v>
      </c>
      <c r="F630" s="1">
        <v>0</v>
      </c>
      <c r="G630" s="2">
        <f t="shared" si="10"/>
        <v>20596995.3574</v>
      </c>
      <c r="H630" s="2">
        <f t="shared" si="11"/>
        <v>0.30000000074505806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397517</v>
      </c>
      <c r="D632" s="1">
        <f>'PR-RAS'!E638</f>
        <v>13143017.01</v>
      </c>
      <c r="E632" s="1">
        <v>0</v>
      </c>
      <c r="F632" s="1">
        <v>0</v>
      </c>
      <c r="G632" s="2">
        <f t="shared" si="10"/>
        <v>16837320.69362</v>
      </c>
      <c r="H632" s="2">
        <f t="shared" si="11"/>
        <v>9.9999997764825821E-3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57681187</v>
      </c>
      <c r="D633" s="1">
        <f>'PR-RAS'!E639</f>
        <v>79050258.25</v>
      </c>
      <c r="E633" s="1">
        <v>0</v>
      </c>
      <c r="F633" s="1">
        <v>0</v>
      </c>
      <c r="G633" s="2">
        <f t="shared" si="10"/>
        <v>136374036.61199999</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60410577</v>
      </c>
      <c r="D634" s="1">
        <f>'PR-RAS'!E640</f>
        <v>66666422.5</v>
      </c>
      <c r="E634" s="1">
        <v>0</v>
      </c>
      <c r="F634" s="1">
        <v>0</v>
      </c>
      <c r="G634" s="2">
        <f t="shared" si="10"/>
        <v>122639586.126</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12383835.75</v>
      </c>
      <c r="E635" s="1">
        <v>0</v>
      </c>
      <c r="F635" s="1">
        <v>0</v>
      </c>
      <c r="G635" s="2">
        <f t="shared" si="10"/>
        <v>15702703.731000001</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2729390</v>
      </c>
      <c r="D636" s="1">
        <f>'PR-RAS'!E642</f>
        <v>0</v>
      </c>
      <c r="E636" s="1">
        <v>0</v>
      </c>
      <c r="F636" s="1">
        <v>0</v>
      </c>
      <c r="G636" s="2">
        <f t="shared" si="10"/>
        <v>1733162.6500000001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5890418</v>
      </c>
      <c r="D637" s="1">
        <f>'PR-RAS'!E643</f>
        <v>3161027.8799999859</v>
      </c>
      <c r="E637" s="1">
        <v>0</v>
      </c>
      <c r="F637" s="1">
        <v>0</v>
      </c>
      <c r="G637" s="2">
        <f t="shared" si="10"/>
        <v>7767133.311359982</v>
      </c>
      <c r="H637" s="2">
        <f t="shared" si="11"/>
        <v>0.12000001408159733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3161028</v>
      </c>
      <c r="D639" s="1">
        <f>'PR-RAS'!E645</f>
        <v>15544863.629999986</v>
      </c>
      <c r="E639" s="1">
        <v>0</v>
      </c>
      <c r="F639" s="1">
        <v>0</v>
      </c>
      <c r="G639" s="2">
        <f t="shared" si="10"/>
        <v>21851981.855879985</v>
      </c>
      <c r="H639" s="2">
        <f t="shared" si="11"/>
        <v>0.37000001408159733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537990</v>
      </c>
      <c r="D641" s="1">
        <f>'PR-RAS'!E647</f>
        <v>620302.56000000006</v>
      </c>
      <c r="E641" s="1">
        <v>0</v>
      </c>
      <c r="F641" s="1">
        <v>0</v>
      </c>
      <c r="G641" s="2">
        <f t="shared" si="10"/>
        <v>1138300.8768000002</v>
      </c>
      <c r="H641" s="2">
        <f t="shared" si="11"/>
        <v>0.43999999994412065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9583334</v>
      </c>
      <c r="D642" s="1">
        <f>'PR-RAS'!E649</f>
        <v>7064455.7000000002</v>
      </c>
      <c r="E642" s="1">
        <v>0</v>
      </c>
      <c r="F642" s="1">
        <v>0</v>
      </c>
      <c r="G642" s="2">
        <f t="shared" si="10"/>
        <v>15199549.3014</v>
      </c>
      <c r="H642" s="2">
        <f t="shared" si="11"/>
        <v>0.29999999981373549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65133114</v>
      </c>
      <c r="D643" s="1">
        <f>'PR-RAS'!E650</f>
        <v>95241845.400000006</v>
      </c>
      <c r="E643" s="1">
        <v>0</v>
      </c>
      <c r="F643" s="1">
        <v>0</v>
      </c>
      <c r="G643" s="2">
        <f t="shared" si="10"/>
        <v>164105988.6816</v>
      </c>
      <c r="H643" s="2">
        <f t="shared" si="11"/>
        <v>0.40000000596046448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67651992</v>
      </c>
      <c r="D644" s="1">
        <f>'PR-RAS'!E651</f>
        <v>83934487.019999996</v>
      </c>
      <c r="E644" s="1">
        <v>0</v>
      </c>
      <c r="F644" s="1">
        <v>0</v>
      </c>
      <c r="G644" s="2">
        <f t="shared" si="10"/>
        <v>151439981.16372001</v>
      </c>
      <c r="H644" s="2">
        <f t="shared" si="11"/>
        <v>1.9999995827674866E-2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7064456</v>
      </c>
      <c r="D645" s="1">
        <f>'PR-RAS'!E652</f>
        <v>18371814.080000013</v>
      </c>
      <c r="E645" s="1">
        <v>0</v>
      </c>
      <c r="F645" s="1">
        <v>0</v>
      </c>
      <c r="G645" s="2">
        <f t="shared" si="10"/>
        <v>28212406.199040018</v>
      </c>
      <c r="H645" s="2">
        <f t="shared" si="11"/>
        <v>8.0000013113021851E-2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72</v>
      </c>
      <c r="D646" s="1">
        <f>'PR-RAS'!E653</f>
        <v>66</v>
      </c>
      <c r="E646" s="1">
        <v>0</v>
      </c>
      <c r="F646" s="1">
        <v>0</v>
      </c>
      <c r="G646" s="2">
        <f t="shared" si="10"/>
        <v>131.58000000000001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v>
      </c>
      <c r="D648" s="1">
        <f>'PR-RAS'!E655</f>
        <v>63</v>
      </c>
      <c r="E648" s="1">
        <v>0</v>
      </c>
      <c r="F648" s="1">
        <v>0</v>
      </c>
      <c r="G648" s="2">
        <f t="shared" si="10"/>
        <v>114.51900000000001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17</v>
      </c>
      <c r="E649" s="1">
        <v>0</v>
      </c>
      <c r="F649" s="1">
        <v>0</v>
      </c>
      <c r="G649" s="2">
        <f t="shared" si="10"/>
        <v>33.695999999999998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377209.95</v>
      </c>
      <c r="E650" s="1">
        <v>0</v>
      </c>
      <c r="F650" s="1">
        <v>0</v>
      </c>
      <c r="G650" s="2">
        <f t="shared" si="10"/>
        <v>489618.51510000002</v>
      </c>
      <c r="H650" s="2">
        <f t="shared" si="11"/>
        <v>4.9999999988358468E-2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3484</v>
      </c>
      <c r="D653" s="1">
        <f>'PR-RAS'!E660</f>
        <v>2968.18</v>
      </c>
      <c r="E653" s="1">
        <v>0</v>
      </c>
      <c r="F653" s="1">
        <v>0</v>
      </c>
      <c r="G653" s="2">
        <f t="shared" si="10"/>
        <v>6142.0747200000005</v>
      </c>
      <c r="H653" s="2">
        <f t="shared" si="11"/>
        <v>0.17999999999983629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35099</v>
      </c>
      <c r="D654" s="1">
        <f>'PR-RAS'!E661</f>
        <v>1407546.88</v>
      </c>
      <c r="E654" s="1">
        <v>0</v>
      </c>
      <c r="F654" s="1">
        <v>0</v>
      </c>
      <c r="G654" s="2">
        <f t="shared" si="10"/>
        <v>1861175.87228</v>
      </c>
      <c r="H654" s="2">
        <f t="shared" si="1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1142248</v>
      </c>
      <c r="D655" s="1">
        <f>'PR-RAS'!E662</f>
        <v>204007.23</v>
      </c>
      <c r="E655" s="1">
        <v>0</v>
      </c>
      <c r="F655" s="1">
        <v>0</v>
      </c>
      <c r="G655" s="2">
        <f t="shared" si="10"/>
        <v>1013871.64884</v>
      </c>
      <c r="H655" s="2">
        <f t="shared" si="11"/>
        <v>0.23000000001047738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1366670</v>
      </c>
      <c r="D658" s="1">
        <f>'PR-RAS'!E665</f>
        <v>0</v>
      </c>
      <c r="E658" s="1">
        <v>0</v>
      </c>
      <c r="F658" s="1">
        <v>0</v>
      </c>
      <c r="G658" s="2">
        <f t="shared" si="10"/>
        <v>897902.19000000006</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26500</v>
      </c>
      <c r="D687" s="1">
        <f>'PR-RAS'!E694</f>
        <v>2249622</v>
      </c>
      <c r="E687" s="1">
        <v>0</v>
      </c>
      <c r="F687" s="1">
        <v>0</v>
      </c>
      <c r="G687" s="2">
        <f t="shared" si="10"/>
        <v>3104660.3840000001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239989</v>
      </c>
      <c r="D691" s="1">
        <f>'PR-RAS'!E698</f>
        <v>370793.06</v>
      </c>
      <c r="E691" s="1">
        <v>0</v>
      </c>
      <c r="F691" s="1">
        <v>0</v>
      </c>
      <c r="G691" s="2">
        <f t="shared" si="10"/>
        <v>677286.83279999997</v>
      </c>
      <c r="H691" s="2">
        <f t="shared" si="11"/>
        <v>5.9999999997671694E-2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28700</v>
      </c>
      <c r="D703" s="1">
        <f>'PR-RAS'!E710</f>
        <v>49200</v>
      </c>
      <c r="E703" s="1">
        <v>0</v>
      </c>
      <c r="F703" s="1">
        <v>0</v>
      </c>
      <c r="G703" s="2">
        <f t="shared" si="10"/>
        <v>89224.2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171669</v>
      </c>
      <c r="E705" s="1">
        <v>0</v>
      </c>
      <c r="F705" s="1">
        <v>0</v>
      </c>
      <c r="G705" s="2">
        <f t="shared" si="10"/>
        <v>241709.95199999999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18194</v>
      </c>
      <c r="D710" s="1">
        <f>'PR-RAS'!E717</f>
        <v>75991.820000000007</v>
      </c>
      <c r="E710" s="1">
        <v>0</v>
      </c>
      <c r="F710" s="1">
        <v>0</v>
      </c>
      <c r="G710" s="2">
        <f t="shared" si="10"/>
        <v>120655.94676000001</v>
      </c>
      <c r="H710" s="2">
        <f t="shared" si="11"/>
        <v>0.17999999999301508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131356</v>
      </c>
      <c r="D711" s="1">
        <f>'PR-RAS'!E718</f>
        <v>166824.42000000001</v>
      </c>
      <c r="E711" s="1">
        <v>0</v>
      </c>
      <c r="F711" s="1">
        <v>0</v>
      </c>
      <c r="G711" s="2">
        <f t="shared" si="10"/>
        <v>330153.43640000001</v>
      </c>
      <c r="H711" s="2">
        <f t="shared" si="11"/>
        <v>0.42000000001280569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28527</v>
      </c>
      <c r="D712" s="1">
        <f>'PR-RAS'!E719</f>
        <v>0</v>
      </c>
      <c r="E712" s="1">
        <v>0</v>
      </c>
      <c r="F712" s="1">
        <v>0</v>
      </c>
      <c r="G712" s="2">
        <f t="shared" si="10"/>
        <v>20282.697</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7431</v>
      </c>
      <c r="D713" s="1">
        <f>'PR-RAS'!E720</f>
        <v>17842.169999999998</v>
      </c>
      <c r="E713" s="1">
        <v>0</v>
      </c>
      <c r="F713" s="1">
        <v>0</v>
      </c>
      <c r="G713" s="2">
        <f t="shared" si="10"/>
        <v>30698.122079999997</v>
      </c>
      <c r="H713" s="2">
        <f t="shared" si="11"/>
        <v>0.16999999999825377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3341</v>
      </c>
      <c r="D714" s="1">
        <f>'PR-RAS'!E721</f>
        <v>4161.33</v>
      </c>
      <c r="E714" s="1">
        <v>0</v>
      </c>
      <c r="F714" s="1">
        <v>0</v>
      </c>
      <c r="G714" s="2">
        <f t="shared" si="10"/>
        <v>8316.1895800000002</v>
      </c>
      <c r="H714" s="2">
        <f t="shared" si="11"/>
        <v>0.32999999999992724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49386</v>
      </c>
      <c r="D715" s="1">
        <f>'PR-RAS'!E722</f>
        <v>59033.18</v>
      </c>
      <c r="E715" s="1">
        <v>0</v>
      </c>
      <c r="F715" s="1">
        <v>0</v>
      </c>
      <c r="G715" s="2">
        <f t="shared" si="10"/>
        <v>119560.98503999999</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407165</v>
      </c>
      <c r="D716" s="1">
        <f>'PR-RAS'!E723</f>
        <v>475211.11</v>
      </c>
      <c r="E716" s="1">
        <v>0</v>
      </c>
      <c r="F716" s="1">
        <v>0</v>
      </c>
      <c r="G716" s="2">
        <f t="shared" si="10"/>
        <v>970674.86229999992</v>
      </c>
      <c r="H716" s="2">
        <f t="shared" si="11"/>
        <v>0.10999999998603016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68145</v>
      </c>
      <c r="D718" s="1">
        <f>'PR-RAS'!E725</f>
        <v>94944.06</v>
      </c>
      <c r="E718" s="1">
        <v>0</v>
      </c>
      <c r="F718" s="1">
        <v>0</v>
      </c>
      <c r="G718" s="2">
        <f t="shared" si="10"/>
        <v>185009.74703999999</v>
      </c>
      <c r="H718" s="2">
        <f t="shared" si="11"/>
        <v>5.9999999997671694E-2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7257</v>
      </c>
      <c r="D719" s="1">
        <f>'PR-RAS'!E726</f>
        <v>7257.26</v>
      </c>
      <c r="E719" s="1">
        <v>0</v>
      </c>
      <c r="F719" s="1">
        <v>0</v>
      </c>
      <c r="G719" s="2">
        <f t="shared" si="10"/>
        <v>15631.951359999999</v>
      </c>
      <c r="H719" s="2">
        <f t="shared" si="11"/>
        <v>0.26000000000021828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13840.44</v>
      </c>
      <c r="E752" s="1">
        <v>0</v>
      </c>
      <c r="F752" s="1">
        <v>0</v>
      </c>
      <c r="G752" s="2">
        <f t="shared" si="10"/>
        <v>20788.34088</v>
      </c>
      <c r="H752" s="2">
        <f t="shared" si="11"/>
        <v>0.44000000000050932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29700</v>
      </c>
      <c r="D753" s="1">
        <f>'PR-RAS'!E760</f>
        <v>140640</v>
      </c>
      <c r="E753" s="1">
        <v>0</v>
      </c>
      <c r="F753" s="1">
        <v>0</v>
      </c>
      <c r="G753" s="2">
        <f t="shared" si="10"/>
        <v>233856.96</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73429</v>
      </c>
      <c r="D754" s="1">
        <f>'PR-RAS'!E761</f>
        <v>0</v>
      </c>
      <c r="E754" s="1">
        <v>0</v>
      </c>
      <c r="F754" s="1">
        <v>0</v>
      </c>
      <c r="G754" s="2">
        <f t="shared" si="10"/>
        <v>55292.036999999997</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108944</v>
      </c>
      <c r="E756" s="1">
        <v>0</v>
      </c>
      <c r="F756" s="1">
        <v>0</v>
      </c>
      <c r="G756" s="2">
        <f t="shared" si="10"/>
        <v>164505.44</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69830</v>
      </c>
      <c r="D759" s="1">
        <f>'PR-RAS'!E766</f>
        <v>0</v>
      </c>
      <c r="E759" s="1">
        <v>0</v>
      </c>
      <c r="F759" s="1">
        <v>0</v>
      </c>
      <c r="G759" s="2">
        <f t="shared" si="10"/>
        <v>52931.14</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494809</v>
      </c>
      <c r="D809" s="1">
        <f>'PR-RAS'!E816</f>
        <v>424524.34</v>
      </c>
      <c r="E809" s="1">
        <v>0</v>
      </c>
      <c r="F809" s="1">
        <v>0</v>
      </c>
      <c r="G809" s="2">
        <f t="shared" si="10"/>
        <v>1085837.0054400002</v>
      </c>
      <c r="H809" s="2">
        <f t="shared" si="11"/>
        <v>0.34000000002561137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1002649</v>
      </c>
      <c r="D812" s="1">
        <f>'PR-RAS'!E819</f>
        <v>938800</v>
      </c>
      <c r="E812" s="1">
        <v>0</v>
      </c>
      <c r="F812" s="1">
        <v>0</v>
      </c>
      <c r="G812" s="2">
        <f t="shared" si="18"/>
        <v>2335881.9390000002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441500</v>
      </c>
      <c r="D814" s="1">
        <f>'PR-RAS'!E821</f>
        <v>563500</v>
      </c>
      <c r="E814" s="1">
        <v>0</v>
      </c>
      <c r="F814" s="1">
        <v>0</v>
      </c>
      <c r="G814" s="2">
        <f t="shared" si="18"/>
        <v>1275190.5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58500</v>
      </c>
      <c r="E816" s="1">
        <v>0</v>
      </c>
      <c r="F816" s="1">
        <v>0</v>
      </c>
      <c r="G816" s="2">
        <f t="shared" si="18"/>
        <v>95355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504525</v>
      </c>
      <c r="D817" s="1">
        <f>'PR-RAS'!E824</f>
        <v>235655.91</v>
      </c>
      <c r="E817" s="1">
        <v>0</v>
      </c>
      <c r="F817" s="1">
        <v>0</v>
      </c>
      <c r="G817" s="2">
        <f t="shared" si="18"/>
        <v>796282.84511999995</v>
      </c>
      <c r="H817" s="2">
        <f t="shared" si="19"/>
        <v>8.999999999650754E-2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447811</v>
      </c>
      <c r="D821" s="1">
        <f>'PR-RAS'!E828</f>
        <v>451922.35</v>
      </c>
      <c r="E821" s="1">
        <v>0</v>
      </c>
      <c r="F821" s="1">
        <v>0</v>
      </c>
      <c r="G821" s="2">
        <f t="shared" si="18"/>
        <v>1108357.6739999999</v>
      </c>
      <c r="H821" s="2">
        <f t="shared" si="19"/>
        <v>0.34999999997671694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3789775</v>
      </c>
      <c r="D822" s="1">
        <f>'PR-RAS'!E829</f>
        <v>0</v>
      </c>
      <c r="E822" s="1">
        <v>0</v>
      </c>
      <c r="F822" s="1">
        <v>0</v>
      </c>
      <c r="G822" s="2">
        <f t="shared" si="18"/>
        <v>3111405.2749999999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524914741</v>
      </c>
      <c r="D984" s="6">
        <f>BILANCA!E6</f>
        <v>547118790.98000002</v>
      </c>
      <c r="E984" s="6">
        <v>0</v>
      </c>
      <c r="F984" s="6">
        <v>0</v>
      </c>
      <c r="G984" s="7">
        <f t="shared" ref="G984:G1241" si="22">B984/1000*C984+B984/500*D984</f>
        <v>1619152.32296</v>
      </c>
      <c r="H984" s="7">
        <f t="shared" si="19"/>
        <v>1.9999980926513672E-2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482213948</v>
      </c>
      <c r="D985" s="1">
        <f>BILANCA!E7</f>
        <v>487752817.97000003</v>
      </c>
      <c r="E985" s="1">
        <v>0</v>
      </c>
      <c r="F985" s="1">
        <v>0</v>
      </c>
      <c r="G985" s="2">
        <f t="shared" si="22"/>
        <v>2915439.1678800001</v>
      </c>
      <c r="H985" s="2">
        <f t="shared" si="19"/>
        <v>2.9999971389770508E-2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324353371</v>
      </c>
      <c r="D986" s="1">
        <f>BILANCA!E8</f>
        <v>326871054.91000003</v>
      </c>
      <c r="E986" s="1">
        <v>0</v>
      </c>
      <c r="F986" s="1">
        <v>0</v>
      </c>
      <c r="G986" s="2">
        <f t="shared" si="22"/>
        <v>2934286.44246</v>
      </c>
      <c r="H986" s="2">
        <f t="shared" si="19"/>
        <v>8.9999973773956299E-2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324426118</v>
      </c>
      <c r="D987" s="1">
        <f>BILANCA!E9</f>
        <v>326943802.41000003</v>
      </c>
      <c r="E987" s="1">
        <v>0</v>
      </c>
      <c r="F987" s="1">
        <v>0</v>
      </c>
      <c r="G987" s="2">
        <f t="shared" si="22"/>
        <v>3913254.8912800006</v>
      </c>
      <c r="H987" s="2">
        <f t="shared" si="19"/>
        <v>0.4100000262260437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57235</v>
      </c>
      <c r="D988" s="1">
        <f>BILANCA!E10</f>
        <v>57235</v>
      </c>
      <c r="E988" s="1">
        <v>0</v>
      </c>
      <c r="F988" s="1">
        <v>0</v>
      </c>
      <c r="G988" s="2">
        <f t="shared" si="22"/>
        <v>858.52500000000009</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129982</v>
      </c>
      <c r="D989" s="1">
        <f>BILANCA!E11</f>
        <v>129982.5</v>
      </c>
      <c r="E989" s="1">
        <v>0</v>
      </c>
      <c r="F989" s="1">
        <v>0</v>
      </c>
      <c r="G989" s="2">
        <f t="shared" si="22"/>
        <v>2339.6819999999998</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119974174</v>
      </c>
      <c r="D990" s="1">
        <f>BILANCA!E12</f>
        <v>136234444.75</v>
      </c>
      <c r="E990" s="1">
        <v>0</v>
      </c>
      <c r="F990" s="1">
        <v>0</v>
      </c>
      <c r="G990" s="2">
        <f t="shared" si="22"/>
        <v>2747101.4445000002</v>
      </c>
      <c r="H990" s="2">
        <f t="shared" si="19"/>
        <v>0.25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109287455</v>
      </c>
      <c r="D991" s="1">
        <f>BILANCA!E13</f>
        <v>124945530.13</v>
      </c>
      <c r="E991" s="1">
        <v>0</v>
      </c>
      <c r="F991" s="1">
        <v>0</v>
      </c>
      <c r="G991" s="2">
        <f t="shared" si="22"/>
        <v>2873428.1220800001</v>
      </c>
      <c r="H991" s="2">
        <f t="shared" si="19"/>
        <v>0.12999999523162842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471200</v>
      </c>
      <c r="D992" s="1">
        <f>BILANCA!E14</f>
        <v>471200</v>
      </c>
      <c r="E992" s="1">
        <v>0</v>
      </c>
      <c r="F992" s="1">
        <v>0</v>
      </c>
      <c r="G992" s="2">
        <f t="shared" si="22"/>
        <v>12722.399999999998</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3969009</v>
      </c>
      <c r="D993" s="1">
        <f>BILANCA!E15</f>
        <v>4000379.61</v>
      </c>
      <c r="E993" s="1">
        <v>0</v>
      </c>
      <c r="F993" s="1">
        <v>0</v>
      </c>
      <c r="G993" s="2">
        <f t="shared" si="22"/>
        <v>119697.68220000001</v>
      </c>
      <c r="H993" s="2">
        <f t="shared" si="19"/>
        <v>0.39000000013038516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7508806</v>
      </c>
      <c r="D994" s="1">
        <f>BILANCA!E16</f>
        <v>7768806.46</v>
      </c>
      <c r="E994" s="1">
        <v>0</v>
      </c>
      <c r="F994" s="1">
        <v>0</v>
      </c>
      <c r="G994" s="2">
        <f t="shared" si="22"/>
        <v>253510.60811999999</v>
      </c>
      <c r="H994" s="2">
        <f t="shared" si="19"/>
        <v>0.4599999999627471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100101539</v>
      </c>
      <c r="D995" s="1">
        <f>BILANCA!E17</f>
        <v>115479480.13</v>
      </c>
      <c r="E995" s="1">
        <v>0</v>
      </c>
      <c r="F995" s="1">
        <v>0</v>
      </c>
      <c r="G995" s="2">
        <f t="shared" si="22"/>
        <v>3972725.9911200004</v>
      </c>
      <c r="H995" s="2">
        <f t="shared" si="19"/>
        <v>0.12999999523162842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2763099</v>
      </c>
      <c r="D996" s="1">
        <f>BILANCA!E18</f>
        <v>2774336.07</v>
      </c>
      <c r="E996" s="1">
        <v>0</v>
      </c>
      <c r="F996" s="1">
        <v>0</v>
      </c>
      <c r="G996" s="2">
        <f t="shared" si="22"/>
        <v>108053.02481999999</v>
      </c>
      <c r="H996" s="2">
        <f t="shared" si="19"/>
        <v>6.9999999832361937E-2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4589835</v>
      </c>
      <c r="D997" s="1">
        <f>BILANCA!E19</f>
        <v>5011183.8099999987</v>
      </c>
      <c r="E997" s="1">
        <v>0</v>
      </c>
      <c r="F997" s="1">
        <v>0</v>
      </c>
      <c r="G997" s="2">
        <f t="shared" si="22"/>
        <v>204570.83667999998</v>
      </c>
      <c r="H997" s="2">
        <f t="shared" si="19"/>
        <v>0.19000000134110451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1404247</v>
      </c>
      <c r="D998" s="1">
        <f>BILANCA!E20</f>
        <v>1558021.89</v>
      </c>
      <c r="E998" s="1">
        <v>0</v>
      </c>
      <c r="F998" s="1">
        <v>0</v>
      </c>
      <c r="G998" s="2">
        <f t="shared" si="22"/>
        <v>67804.361699999994</v>
      </c>
      <c r="H998" s="2">
        <f t="shared" si="19"/>
        <v>0.11000000010244548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5359</v>
      </c>
      <c r="D999" s="1">
        <f>BILANCA!E21</f>
        <v>21331.02</v>
      </c>
      <c r="E999" s="1">
        <v>0</v>
      </c>
      <c r="F999" s="1">
        <v>0</v>
      </c>
      <c r="G999" s="2">
        <f t="shared" si="22"/>
        <v>768.3366400000001</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691118</v>
      </c>
      <c r="D1000" s="1">
        <f>BILANCA!E22</f>
        <v>748223.95</v>
      </c>
      <c r="E1000" s="1">
        <v>0</v>
      </c>
      <c r="F1000" s="1">
        <v>0</v>
      </c>
      <c r="G1000" s="2">
        <f t="shared" si="22"/>
        <v>37188.620300000002</v>
      </c>
      <c r="H1000" s="2">
        <f t="shared" si="19"/>
        <v>5.0000000046566129E-2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211082</v>
      </c>
      <c r="D1002" s="1">
        <f>BILANCA!E24</f>
        <v>211082.31</v>
      </c>
      <c r="E1002" s="1">
        <v>0</v>
      </c>
      <c r="F1002" s="1">
        <v>0</v>
      </c>
      <c r="G1002" s="2">
        <f t="shared" si="22"/>
        <v>12031.68578</v>
      </c>
      <c r="H1002" s="2">
        <f t="shared" si="19"/>
        <v>0.30999999999767169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46563</v>
      </c>
      <c r="D1003" s="1">
        <f>BILANCA!E25</f>
        <v>46562.5</v>
      </c>
      <c r="E1003" s="1">
        <v>0</v>
      </c>
      <c r="F1003" s="1">
        <v>0</v>
      </c>
      <c r="G1003" s="2">
        <f t="shared" si="22"/>
        <v>2793.76</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5725346</v>
      </c>
      <c r="D1004" s="1">
        <f>BILANCA!E26</f>
        <v>7169310.3700000001</v>
      </c>
      <c r="E1004" s="1">
        <v>0</v>
      </c>
      <c r="F1004" s="1">
        <v>0</v>
      </c>
      <c r="G1004" s="2">
        <f t="shared" si="22"/>
        <v>421343.30154000001</v>
      </c>
      <c r="H1004" s="2">
        <f t="shared" si="19"/>
        <v>0.37000000011175871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3493880</v>
      </c>
      <c r="D1006" s="1">
        <f>BILANCA!E28</f>
        <v>4743348.2300000004</v>
      </c>
      <c r="E1006" s="1">
        <v>0</v>
      </c>
      <c r="F1006" s="1">
        <v>0</v>
      </c>
      <c r="G1006" s="2">
        <f t="shared" si="22"/>
        <v>298553.25858000002</v>
      </c>
      <c r="H1006" s="2">
        <f t="shared" si="19"/>
        <v>0.23000000044703484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289912</v>
      </c>
      <c r="D1007" s="1">
        <f>BILANCA!E29</f>
        <v>470758.43999999994</v>
      </c>
      <c r="E1007" s="1">
        <v>0</v>
      </c>
      <c r="F1007" s="1">
        <v>0</v>
      </c>
      <c r="G1007" s="2">
        <f t="shared" si="22"/>
        <v>29554.293119999998</v>
      </c>
      <c r="H1007" s="2">
        <f t="shared" si="19"/>
        <v>0.43999999994412065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1515902</v>
      </c>
      <c r="D1008" s="1">
        <f>BILANCA!E30</f>
        <v>1963964.63</v>
      </c>
      <c r="E1008" s="1">
        <v>0</v>
      </c>
      <c r="F1008" s="1">
        <v>0</v>
      </c>
      <c r="G1008" s="2">
        <f t="shared" si="22"/>
        <v>136095.78149999998</v>
      </c>
      <c r="H1008" s="2">
        <f t="shared" si="19"/>
        <v>0.37000000011175871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1225990</v>
      </c>
      <c r="D1012" s="1">
        <f>BILANCA!E34</f>
        <v>1493206.19</v>
      </c>
      <c r="E1012" s="1">
        <v>0</v>
      </c>
      <c r="F1012" s="1">
        <v>0</v>
      </c>
      <c r="G1012" s="2">
        <f t="shared" si="22"/>
        <v>122159.66902</v>
      </c>
      <c r="H1012" s="2">
        <f t="shared" si="19"/>
        <v>0.18999999994412065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59590</v>
      </c>
      <c r="D1013" s="1">
        <f>BILANCA!E35</f>
        <v>59590</v>
      </c>
      <c r="E1013" s="1">
        <v>0</v>
      </c>
      <c r="F1013" s="1">
        <v>0</v>
      </c>
      <c r="G1013" s="2">
        <f t="shared" si="22"/>
        <v>5363.1</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49590</v>
      </c>
      <c r="D1015" s="1">
        <f>BILANCA!E37</f>
        <v>49590</v>
      </c>
      <c r="E1015" s="1">
        <v>0</v>
      </c>
      <c r="F1015" s="1">
        <v>0</v>
      </c>
      <c r="G1015" s="2">
        <f t="shared" si="22"/>
        <v>4760.6400000000003</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10000</v>
      </c>
      <c r="D1016" s="1">
        <f>BILANCA!E38</f>
        <v>10000</v>
      </c>
      <c r="E1016" s="1">
        <v>0</v>
      </c>
      <c r="F1016" s="1">
        <v>0</v>
      </c>
      <c r="G1016" s="2">
        <f t="shared" si="22"/>
        <v>990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5747382</v>
      </c>
      <c r="D1023" s="1">
        <f>BILANCA!E45</f>
        <v>5747382.3700000001</v>
      </c>
      <c r="E1023" s="1">
        <v>0</v>
      </c>
      <c r="F1023" s="1">
        <v>0</v>
      </c>
      <c r="G1023" s="2">
        <f t="shared" si="22"/>
        <v>689685.86959999998</v>
      </c>
      <c r="H1023" s="2">
        <f t="shared" si="19"/>
        <v>0.37000000011175871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64767</v>
      </c>
      <c r="D1025" s="1">
        <f>BILANCA!E47</f>
        <v>64767.5</v>
      </c>
      <c r="E1025" s="1">
        <v>0</v>
      </c>
      <c r="F1025" s="1">
        <v>0</v>
      </c>
      <c r="G1025" s="2">
        <f t="shared" si="22"/>
        <v>8160.6840000000002</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5682615</v>
      </c>
      <c r="D1026" s="1">
        <f>BILANCA!E48</f>
        <v>5682614.8700000001</v>
      </c>
      <c r="E1026" s="1">
        <v>0</v>
      </c>
      <c r="F1026" s="1">
        <v>0</v>
      </c>
      <c r="G1026" s="2">
        <f t="shared" si="22"/>
        <v>733057.32381999993</v>
      </c>
      <c r="H1026" s="2">
        <f t="shared" si="19"/>
        <v>0.12999999988824129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1409126</v>
      </c>
      <c r="D1032" s="1">
        <f>BILANCA!E54</f>
        <v>1462681.47</v>
      </c>
      <c r="E1032" s="1">
        <v>0</v>
      </c>
      <c r="F1032" s="1">
        <v>0</v>
      </c>
      <c r="G1032" s="2">
        <f t="shared" si="22"/>
        <v>212389.95806</v>
      </c>
      <c r="H1032" s="2">
        <f t="shared" si="19"/>
        <v>0.46999999997206032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1409126</v>
      </c>
      <c r="D1033" s="1">
        <f>BILANCA!E55</f>
        <v>1462681.47</v>
      </c>
      <c r="E1033" s="1">
        <v>0</v>
      </c>
      <c r="F1033" s="1">
        <v>0</v>
      </c>
      <c r="G1033" s="2">
        <f t="shared" si="22"/>
        <v>216724.44699999999</v>
      </c>
      <c r="H1033" s="2">
        <f t="shared" si="19"/>
        <v>0.46999999997206032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37886403</v>
      </c>
      <c r="D1034" s="1">
        <f>BILANCA!E56</f>
        <v>24647318.309999999</v>
      </c>
      <c r="E1034" s="1">
        <v>0</v>
      </c>
      <c r="F1034" s="1">
        <v>0</v>
      </c>
      <c r="G1034" s="2">
        <f t="shared" si="22"/>
        <v>4446233.0206199996</v>
      </c>
      <c r="H1034" s="2">
        <f t="shared" si="19"/>
        <v>0.30999999865889549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37886403</v>
      </c>
      <c r="D1035" s="1">
        <f>BILANCA!E57</f>
        <v>24647318.309999999</v>
      </c>
      <c r="E1035" s="1">
        <v>0</v>
      </c>
      <c r="F1035" s="1">
        <v>0</v>
      </c>
      <c r="G1035" s="2">
        <f t="shared" si="22"/>
        <v>4533414.0602399996</v>
      </c>
      <c r="H1035" s="2">
        <f t="shared" si="19"/>
        <v>0.30999999865889549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42700793</v>
      </c>
      <c r="D1046" s="1">
        <f>BILANCA!E68</f>
        <v>59365973.010000005</v>
      </c>
      <c r="E1046" s="1">
        <v>0</v>
      </c>
      <c r="F1046" s="1">
        <v>0</v>
      </c>
      <c r="G1046" s="2">
        <f t="shared" si="22"/>
        <v>10170262.558260001</v>
      </c>
      <c r="H1046" s="2">
        <f t="shared" si="19"/>
        <v>1.000000536441803E-2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7064456</v>
      </c>
      <c r="D1047" s="1">
        <f>BILANCA!E69</f>
        <v>18371814.080000002</v>
      </c>
      <c r="E1047" s="1">
        <v>0</v>
      </c>
      <c r="F1047" s="1">
        <v>0</v>
      </c>
      <c r="G1047" s="2">
        <f t="shared" si="22"/>
        <v>2803717.3862400004</v>
      </c>
      <c r="H1047" s="2">
        <f t="shared" si="19"/>
        <v>8.0000001937150955E-2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7037297</v>
      </c>
      <c r="D1048" s="1">
        <f>BILANCA!E70</f>
        <v>18359514.82</v>
      </c>
      <c r="E1048" s="1">
        <v>0</v>
      </c>
      <c r="F1048" s="1">
        <v>0</v>
      </c>
      <c r="G1048" s="2">
        <f t="shared" si="22"/>
        <v>2844161.2316000001</v>
      </c>
      <c r="H1048" s="2">
        <f t="shared" si="19"/>
        <v>0.17999999970197678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7037297</v>
      </c>
      <c r="D1050" s="1">
        <f>BILANCA!E72</f>
        <v>18359514.82</v>
      </c>
      <c r="E1050" s="1">
        <v>0</v>
      </c>
      <c r="F1050" s="1">
        <v>0</v>
      </c>
      <c r="G1050" s="2">
        <f t="shared" si="22"/>
        <v>2931673.8848800003</v>
      </c>
      <c r="H1050" s="2">
        <f t="shared" si="19"/>
        <v>0.17999999970197678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27159</v>
      </c>
      <c r="D1054" s="1">
        <f>BILANCA!E76</f>
        <v>12299.26</v>
      </c>
      <c r="E1054" s="1">
        <v>0</v>
      </c>
      <c r="F1054" s="1">
        <v>0</v>
      </c>
      <c r="G1054" s="2">
        <f t="shared" si="22"/>
        <v>3674.7839199999999</v>
      </c>
      <c r="H1054" s="2">
        <f t="shared" si="19"/>
        <v>0.26000000000021828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13223824</v>
      </c>
      <c r="D1056" s="1">
        <f>BILANCA!E78</f>
        <v>23265943.27</v>
      </c>
      <c r="E1056" s="1">
        <v>0</v>
      </c>
      <c r="F1056" s="1">
        <v>0</v>
      </c>
      <c r="G1056" s="2">
        <f t="shared" si="22"/>
        <v>4362166.8694199994</v>
      </c>
      <c r="H1056" s="2">
        <f t="shared" si="19"/>
        <v>0.26999999955296516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13102987</v>
      </c>
      <c r="D1057" s="1">
        <f>BILANCA!E79</f>
        <v>23102933.640000001</v>
      </c>
      <c r="E1057" s="1">
        <v>0</v>
      </c>
      <c r="F1057" s="1">
        <v>0</v>
      </c>
      <c r="G1057" s="2">
        <f t="shared" si="22"/>
        <v>4388855.2167199999</v>
      </c>
      <c r="H1057" s="2">
        <f t="shared" si="19"/>
        <v>0.35999999940395355</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13102987</v>
      </c>
      <c r="D1058" s="1">
        <f>BILANCA!E80</f>
        <v>23102933.640000001</v>
      </c>
      <c r="E1058" s="1">
        <v>0</v>
      </c>
      <c r="F1058" s="1">
        <v>0</v>
      </c>
      <c r="G1058" s="2">
        <f t="shared" si="22"/>
        <v>4448164.0710000005</v>
      </c>
      <c r="H1058" s="2">
        <f t="shared" si="19"/>
        <v>0.35999999940395355</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314</v>
      </c>
      <c r="D1061" s="1">
        <f>BILANCA!E83</f>
        <v>313.52</v>
      </c>
      <c r="E1061" s="1">
        <v>0</v>
      </c>
      <c r="F1061" s="1">
        <v>0</v>
      </c>
      <c r="G1061" s="2">
        <f t="shared" si="22"/>
        <v>73.401119999999992</v>
      </c>
      <c r="H1061" s="2">
        <f t="shared" si="19"/>
        <v>0.48000000000001819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120523</v>
      </c>
      <c r="D1064" s="1">
        <f>BILANCA!E86</f>
        <v>162696.10999999999</v>
      </c>
      <c r="E1064" s="1">
        <v>0</v>
      </c>
      <c r="F1064" s="1">
        <v>0</v>
      </c>
      <c r="G1064" s="2">
        <f t="shared" si="22"/>
        <v>36119.132819999999</v>
      </c>
      <c r="H1064" s="2">
        <f t="shared" si="19"/>
        <v>0.10999999998603016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20000</v>
      </c>
      <c r="D1065" s="1">
        <f>BILANCA!E87</f>
        <v>0</v>
      </c>
      <c r="E1065" s="1">
        <v>0</v>
      </c>
      <c r="F1065" s="1">
        <v>0</v>
      </c>
      <c r="G1065" s="2">
        <f t="shared" si="22"/>
        <v>1640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20000</v>
      </c>
      <c r="D1066" s="1">
        <f>BILANCA!E88</f>
        <v>0</v>
      </c>
      <c r="E1066" s="1">
        <v>0</v>
      </c>
      <c r="F1066" s="1">
        <v>0</v>
      </c>
      <c r="G1066" s="2">
        <f t="shared" si="22"/>
        <v>1660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20000</v>
      </c>
      <c r="D1071" s="1">
        <f>BILANCA!E93</f>
        <v>0</v>
      </c>
      <c r="E1071" s="1">
        <v>0</v>
      </c>
      <c r="F1071" s="1">
        <v>0</v>
      </c>
      <c r="G1071" s="2">
        <f t="shared" si="22"/>
        <v>1760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7554708</v>
      </c>
      <c r="D1112" s="1">
        <f>BILANCA!E134</f>
        <v>7554708</v>
      </c>
      <c r="E1112" s="1">
        <v>0</v>
      </c>
      <c r="F1112" s="1">
        <v>0</v>
      </c>
      <c r="G1112" s="2">
        <f t="shared" si="22"/>
        <v>2923671.9960000003</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7554708</v>
      </c>
      <c r="D1113" s="1">
        <f>BILANCA!E135</f>
        <v>7554708</v>
      </c>
      <c r="E1113" s="1">
        <v>0</v>
      </c>
      <c r="F1113" s="1">
        <v>0</v>
      </c>
      <c r="G1113" s="2">
        <f t="shared" si="22"/>
        <v>2946336.12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7554708</v>
      </c>
      <c r="D1117" s="1">
        <f>BILANCA!E139</f>
        <v>7554708</v>
      </c>
      <c r="E1117" s="1">
        <v>0</v>
      </c>
      <c r="F1117" s="1">
        <v>0</v>
      </c>
      <c r="G1117" s="2">
        <f t="shared" si="22"/>
        <v>3036992.6160000004</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14291065</v>
      </c>
      <c r="D1124" s="1">
        <f>BILANCA!E146</f>
        <v>9553205.1000000015</v>
      </c>
      <c r="E1124" s="1">
        <v>0</v>
      </c>
      <c r="F1124" s="1">
        <v>0</v>
      </c>
      <c r="G1124" s="2">
        <f t="shared" si="22"/>
        <v>4709044.0032000002</v>
      </c>
      <c r="H1124" s="2">
        <f t="shared" si="23"/>
        <v>0.10000000149011612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3529212</v>
      </c>
      <c r="D1125" s="1">
        <f>BILANCA!E147</f>
        <v>1004579.55</v>
      </c>
      <c r="E1125" s="1">
        <v>0</v>
      </c>
      <c r="F1125" s="1">
        <v>0</v>
      </c>
      <c r="G1125" s="2">
        <f t="shared" si="22"/>
        <v>786448.69619999989</v>
      </c>
      <c r="H1125" s="2">
        <f t="shared" si="23"/>
        <v>0.44999999995343387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690157</v>
      </c>
      <c r="D1136" s="1">
        <f>BILANCA!E158</f>
        <v>693313.32</v>
      </c>
      <c r="E1136" s="1">
        <v>0</v>
      </c>
      <c r="F1136" s="1">
        <v>0</v>
      </c>
      <c r="G1136" s="2">
        <f t="shared" si="22"/>
        <v>317747.89691999997</v>
      </c>
      <c r="H1136" s="2">
        <f t="shared" si="23"/>
        <v>0.31999999994877726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12240209</v>
      </c>
      <c r="D1137" s="1">
        <f>BILANCA!E159</f>
        <v>10907699.75</v>
      </c>
      <c r="E1137" s="1">
        <v>0</v>
      </c>
      <c r="F1137" s="1">
        <v>0</v>
      </c>
      <c r="G1137" s="2">
        <f t="shared" si="22"/>
        <v>5244563.7089999998</v>
      </c>
      <c r="H1137" s="2">
        <f t="shared" si="23"/>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86804</v>
      </c>
      <c r="D1138" s="1">
        <f>BILANCA!E160</f>
        <v>109061.83</v>
      </c>
      <c r="E1138" s="1">
        <v>0</v>
      </c>
      <c r="F1138" s="1">
        <v>0</v>
      </c>
      <c r="G1138" s="2">
        <f t="shared" si="22"/>
        <v>47263.787300000004</v>
      </c>
      <c r="H1138" s="2">
        <f t="shared" si="23"/>
        <v>0.16999999999825377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2255317</v>
      </c>
      <c r="D1141" s="1">
        <f>BILANCA!E163</f>
        <v>3161449.35</v>
      </c>
      <c r="E1141" s="1">
        <v>0</v>
      </c>
      <c r="F1141" s="1">
        <v>0</v>
      </c>
      <c r="G1141" s="2">
        <f t="shared" si="22"/>
        <v>1355358.0806</v>
      </c>
      <c r="H1141" s="2">
        <f t="shared" si="23"/>
        <v>0.35000000009313226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8750</v>
      </c>
      <c r="D1142" s="1">
        <f>BILANCA!E164</f>
        <v>0</v>
      </c>
      <c r="E1142" s="1">
        <v>0</v>
      </c>
      <c r="F1142" s="1">
        <v>0</v>
      </c>
      <c r="G1142" s="2">
        <f t="shared" si="22"/>
        <v>1391.25</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8750</v>
      </c>
      <c r="D1144" s="1">
        <f>BILANCA!E166</f>
        <v>0</v>
      </c>
      <c r="E1144" s="1">
        <v>0</v>
      </c>
      <c r="F1144" s="1">
        <v>0</v>
      </c>
      <c r="G1144" s="2">
        <f t="shared" si="22"/>
        <v>1408.75</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537990</v>
      </c>
      <c r="D1148" s="1">
        <f>BILANCA!E170</f>
        <v>620302.56000000006</v>
      </c>
      <c r="E1148" s="1">
        <v>0</v>
      </c>
      <c r="F1148" s="1">
        <v>0</v>
      </c>
      <c r="G1148" s="2">
        <f t="shared" si="22"/>
        <v>293468.19480000006</v>
      </c>
      <c r="H1148" s="2">
        <f t="shared" si="23"/>
        <v>0.43999999994412065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537990</v>
      </c>
      <c r="D1149" s="1">
        <f>BILANCA!E171</f>
        <v>620302.56000000006</v>
      </c>
      <c r="E1149" s="1">
        <v>0</v>
      </c>
      <c r="F1149" s="1">
        <v>0</v>
      </c>
      <c r="G1149" s="2">
        <f t="shared" si="22"/>
        <v>295246.78992000007</v>
      </c>
      <c r="H1149" s="2">
        <f t="shared" si="23"/>
        <v>0.43999999994412065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524914741</v>
      </c>
      <c r="D1152" s="1">
        <f>BILANCA!E175</f>
        <v>547118790.98000002</v>
      </c>
      <c r="E1152" s="1">
        <v>0</v>
      </c>
      <c r="F1152" s="1">
        <v>0</v>
      </c>
      <c r="G1152" s="2">
        <f t="shared" si="22"/>
        <v>273636742.58024001</v>
      </c>
      <c r="H1152" s="2">
        <f t="shared" si="23"/>
        <v>1.9999980926513672E-2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3876908</v>
      </c>
      <c r="D1153" s="1">
        <f>BILANCA!E176</f>
        <v>2773403.7</v>
      </c>
      <c r="E1153" s="1">
        <v>0</v>
      </c>
      <c r="F1153" s="1">
        <v>0</v>
      </c>
      <c r="G1153" s="2">
        <f t="shared" si="22"/>
        <v>1602031.6180000002</v>
      </c>
      <c r="H1153" s="2">
        <f t="shared" si="23"/>
        <v>0.29999999981373549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2142569</v>
      </c>
      <c r="D1154" s="1">
        <f>BILANCA!E177</f>
        <v>1875412.56</v>
      </c>
      <c r="E1154" s="1">
        <v>0</v>
      </c>
      <c r="F1154" s="1">
        <v>0</v>
      </c>
      <c r="G1154" s="2">
        <f t="shared" si="22"/>
        <v>1007770.3945200001</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676890</v>
      </c>
      <c r="D1155" s="1">
        <f>BILANCA!E178</f>
        <v>801298.64</v>
      </c>
      <c r="E1155" s="1">
        <v>0</v>
      </c>
      <c r="F1155" s="1">
        <v>0</v>
      </c>
      <c r="G1155" s="2">
        <f t="shared" si="22"/>
        <v>392071.81215999997</v>
      </c>
      <c r="H1155" s="2">
        <f t="shared" si="23"/>
        <v>0.35999999998603016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1352461</v>
      </c>
      <c r="D1156" s="1">
        <f>BILANCA!E179</f>
        <v>933576.17</v>
      </c>
      <c r="E1156" s="1">
        <v>0</v>
      </c>
      <c r="F1156" s="1">
        <v>0</v>
      </c>
      <c r="G1156" s="2">
        <f t="shared" si="22"/>
        <v>556993.10782000003</v>
      </c>
      <c r="H1156" s="2">
        <f t="shared" si="23"/>
        <v>0.17000000004190952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1690</v>
      </c>
      <c r="D1157" s="1">
        <f>BILANCA!E180</f>
        <v>1718.86</v>
      </c>
      <c r="E1157" s="1">
        <v>0</v>
      </c>
      <c r="F1157" s="1">
        <v>0</v>
      </c>
      <c r="G1157" s="2">
        <f t="shared" si="22"/>
        <v>892.22327999999993</v>
      </c>
      <c r="H1157" s="2">
        <f t="shared" si="23"/>
        <v>0.14000000000010004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1690</v>
      </c>
      <c r="D1160" s="1">
        <f>BILANCA!E183</f>
        <v>1718.86</v>
      </c>
      <c r="E1160" s="1">
        <v>0</v>
      </c>
      <c r="F1160" s="1">
        <v>0</v>
      </c>
      <c r="G1160" s="2">
        <f t="shared" si="22"/>
        <v>907.60643999999991</v>
      </c>
      <c r="H1160" s="2">
        <f t="shared" si="23"/>
        <v>0.14000000000010004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18096</v>
      </c>
      <c r="D1163" s="1">
        <f>BILANCA!E186</f>
        <v>24318.84</v>
      </c>
      <c r="E1163" s="1">
        <v>0</v>
      </c>
      <c r="F1163" s="1">
        <v>0</v>
      </c>
      <c r="G1163" s="2">
        <f t="shared" si="22"/>
        <v>12012.062399999999</v>
      </c>
      <c r="H1163" s="2">
        <f t="shared" si="23"/>
        <v>0.15999999999985448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93432</v>
      </c>
      <c r="D1165" s="1">
        <f>BILANCA!E188</f>
        <v>114500.05</v>
      </c>
      <c r="E1165" s="1">
        <v>0</v>
      </c>
      <c r="F1165" s="1">
        <v>0</v>
      </c>
      <c r="G1165" s="2">
        <f t="shared" si="22"/>
        <v>58682.642200000002</v>
      </c>
      <c r="H1165" s="2">
        <f t="shared" si="23"/>
        <v>5.0000000002910383E-2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1734339</v>
      </c>
      <c r="D1166" s="1">
        <f>BILANCA!E189</f>
        <v>897991.14</v>
      </c>
      <c r="E1166" s="1">
        <v>0</v>
      </c>
      <c r="F1166" s="1">
        <v>0</v>
      </c>
      <c r="G1166" s="2">
        <f t="shared" si="22"/>
        <v>646048.79423999996</v>
      </c>
      <c r="H1166" s="2">
        <f t="shared" si="23"/>
        <v>0.14000000001396984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521037833</v>
      </c>
      <c r="D1214" s="1">
        <f>BILANCA!E237</f>
        <v>544345387.27999997</v>
      </c>
      <c r="E1214" s="1">
        <v>0</v>
      </c>
      <c r="F1214" s="1">
        <v>0</v>
      </c>
      <c r="G1214" s="2">
        <f t="shared" si="22"/>
        <v>371847308.34635997</v>
      </c>
      <c r="H1214" s="2">
        <f t="shared" si="23"/>
        <v>0.27999997138977051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502891673</v>
      </c>
      <c r="D1215" s="1">
        <f>BILANCA!E238</f>
        <v>518430603.27999997</v>
      </c>
      <c r="E1215" s="1">
        <v>0</v>
      </c>
      <c r="F1215" s="1">
        <v>0</v>
      </c>
      <c r="G1215" s="2">
        <f t="shared" si="22"/>
        <v>357222668.05791998</v>
      </c>
      <c r="H1215" s="2">
        <f t="shared" si="23"/>
        <v>0.27999997138977051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502891673</v>
      </c>
      <c r="D1216" s="1">
        <f>BILANCA!E239</f>
        <v>518430603.27999997</v>
      </c>
      <c r="E1216" s="1">
        <v>0</v>
      </c>
      <c r="F1216" s="1">
        <v>0</v>
      </c>
      <c r="G1216" s="2">
        <f t="shared" si="22"/>
        <v>358762420.93747997</v>
      </c>
      <c r="H1216" s="2">
        <f t="shared" si="23"/>
        <v>0.27999997138977051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502514156</v>
      </c>
      <c r="D1217" s="1">
        <f>BILANCA!E240</f>
        <v>518053086.26999998</v>
      </c>
      <c r="E1217" s="1">
        <v>0</v>
      </c>
      <c r="F1217" s="1">
        <v>0</v>
      </c>
      <c r="G1217" s="2">
        <f t="shared" si="22"/>
        <v>360037156.87836003</v>
      </c>
      <c r="H1217" s="2">
        <f t="shared" si="23"/>
        <v>0.26999998092651367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377517</v>
      </c>
      <c r="D1218" s="1">
        <f>BILANCA!E241</f>
        <v>377517.01</v>
      </c>
      <c r="E1218" s="1">
        <v>0</v>
      </c>
      <c r="F1218" s="1">
        <v>0</v>
      </c>
      <c r="G1218" s="2">
        <f t="shared" si="22"/>
        <v>266149.48969999998</v>
      </c>
      <c r="H1218" s="2">
        <f t="shared" si="23"/>
        <v>1.0000000009313226E-2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3161028</v>
      </c>
      <c r="D1222" s="1">
        <f>BILANCA!E245</f>
        <v>15544863.629999995</v>
      </c>
      <c r="E1222" s="1">
        <v>0</v>
      </c>
      <c r="F1222" s="1">
        <v>0</v>
      </c>
      <c r="G1222" s="2">
        <f t="shared" si="22"/>
        <v>8185930.5071399976</v>
      </c>
      <c r="H1222" s="2">
        <f t="shared" si="23"/>
        <v>0.37000000476837158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152387264</v>
      </c>
      <c r="D1223" s="1">
        <f>BILANCA!E246</f>
        <v>185924804.94</v>
      </c>
      <c r="E1223" s="1">
        <v>0</v>
      </c>
      <c r="F1223" s="1">
        <v>0</v>
      </c>
      <c r="G1223" s="2">
        <f t="shared" si="22"/>
        <v>125816849.73119999</v>
      </c>
      <c r="H1223" s="2">
        <f t="shared" si="23"/>
        <v>6.0000002384185791E-2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152387264</v>
      </c>
      <c r="D1224" s="1">
        <f>BILANCA!E247</f>
        <v>185924804.94</v>
      </c>
      <c r="E1224" s="1">
        <v>0</v>
      </c>
      <c r="F1224" s="1">
        <v>0</v>
      </c>
      <c r="G1224" s="2">
        <f t="shared" si="22"/>
        <v>126341086.60507999</v>
      </c>
      <c r="H1224" s="2">
        <f t="shared" si="23"/>
        <v>6.0000002384185791E-2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149226236</v>
      </c>
      <c r="D1227" s="1">
        <f>BILANCA!E250</f>
        <v>170379941.31</v>
      </c>
      <c r="E1227" s="1">
        <v>0</v>
      </c>
      <c r="F1227" s="1">
        <v>0</v>
      </c>
      <c r="G1227" s="2">
        <f t="shared" si="22"/>
        <v>119556612.94328001</v>
      </c>
      <c r="H1227" s="2">
        <f t="shared" si="23"/>
        <v>0.31000000238418579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136083219</v>
      </c>
      <c r="D1229" s="1">
        <f>BILANCA!E252</f>
        <v>147236864</v>
      </c>
      <c r="E1229" s="1">
        <v>0</v>
      </c>
      <c r="F1229" s="1">
        <v>0</v>
      </c>
      <c r="G1229" s="2">
        <f t="shared" si="22"/>
        <v>105917008.962</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13143017</v>
      </c>
      <c r="D1230" s="1">
        <f>BILANCA!E253</f>
        <v>23143077.309999999</v>
      </c>
      <c r="E1230" s="1">
        <v>0</v>
      </c>
      <c r="F1230" s="1">
        <v>0</v>
      </c>
      <c r="G1230" s="2">
        <f t="shared" si="22"/>
        <v>14679005.390140001</v>
      </c>
      <c r="H1230" s="2">
        <f t="shared" si="23"/>
        <v>0.30999999865889549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14976382</v>
      </c>
      <c r="D1232" s="1">
        <f>BILANCA!E255</f>
        <v>10369920.369999999</v>
      </c>
      <c r="E1232" s="1">
        <v>0</v>
      </c>
      <c r="F1232" s="1">
        <v>0</v>
      </c>
      <c r="G1232" s="2">
        <f t="shared" si="22"/>
        <v>8893339.4622600004</v>
      </c>
      <c r="H1232" s="2">
        <f t="shared" si="23"/>
        <v>0.36999999918043613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8750</v>
      </c>
      <c r="D1233" s="1">
        <f>BILANCA!E256</f>
        <v>0</v>
      </c>
      <c r="E1233" s="1">
        <v>0</v>
      </c>
      <c r="F1233" s="1">
        <v>0</v>
      </c>
      <c r="G1233" s="2">
        <f t="shared" si="22"/>
        <v>2187.5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20000</v>
      </c>
      <c r="D1238" s="1">
        <f>BILANCA!E262</f>
        <v>0</v>
      </c>
      <c r="E1238" s="1">
        <v>0</v>
      </c>
      <c r="F1238" s="1">
        <v>0</v>
      </c>
      <c r="G1238" s="2">
        <f t="shared" si="22"/>
        <v>5100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16546382</v>
      </c>
      <c r="D1240" s="1">
        <f>BILANCA!E264</f>
        <v>12714654.449999999</v>
      </c>
      <c r="E1240" s="1">
        <v>0</v>
      </c>
      <c r="F1240" s="1">
        <v>0</v>
      </c>
      <c r="G1240" s="2">
        <f t="shared" si="22"/>
        <v>10787752.561299998</v>
      </c>
      <c r="H1240" s="2">
        <f t="shared" si="23"/>
        <v>0.44999999925494194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8750</v>
      </c>
      <c r="D1242" s="1">
        <f>BILANCA!E266</f>
        <v>0</v>
      </c>
      <c r="E1242" s="1">
        <v>0</v>
      </c>
      <c r="F1242" s="1">
        <v>0</v>
      </c>
      <c r="G1242" s="2">
        <f t="shared" ref="G1242:G1479" si="24">B1242/1000*C1242+B1242/500*D1242</f>
        <v>2266.25</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22447</v>
      </c>
      <c r="D1244" s="1">
        <f>BILANCA!E268</f>
        <v>34015.42</v>
      </c>
      <c r="E1244" s="1">
        <v>0</v>
      </c>
      <c r="F1244" s="1">
        <v>0</v>
      </c>
      <c r="G1244" s="2">
        <f t="shared" si="24"/>
        <v>23614.716240000002</v>
      </c>
      <c r="H1244" s="2">
        <f t="shared" si="23"/>
        <v>0.41999999999825377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80317</v>
      </c>
      <c r="D1247" s="1">
        <f>BILANCA!E271</f>
        <v>122075.01</v>
      </c>
      <c r="E1247" s="1">
        <v>0</v>
      </c>
      <c r="F1247" s="1">
        <v>0</v>
      </c>
      <c r="G1247" s="2">
        <f t="shared" si="24"/>
        <v>85659.293280000013</v>
      </c>
      <c r="H1247" s="2">
        <f t="shared" si="23"/>
        <v>9.9999999947613105E-3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149570</v>
      </c>
      <c r="D1263" s="1">
        <f>BILANCA!E287</f>
        <v>800</v>
      </c>
      <c r="E1263" s="1">
        <v>0</v>
      </c>
      <c r="F1263" s="1">
        <v>0</v>
      </c>
      <c r="G1263" s="2">
        <f t="shared" si="24"/>
        <v>42327.600000000006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1992999</v>
      </c>
      <c r="D1264" s="1">
        <f>BILANCA!E288</f>
        <v>1874612.56</v>
      </c>
      <c r="E1264" s="1">
        <v>0</v>
      </c>
      <c r="F1264" s="1">
        <v>0</v>
      </c>
      <c r="G1264" s="2">
        <f t="shared" si="24"/>
        <v>1613564.9777200001</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1734339</v>
      </c>
      <c r="D1266" s="1">
        <f>BILANCA!E290</f>
        <v>897991.14</v>
      </c>
      <c r="E1266" s="1">
        <v>0</v>
      </c>
      <c r="F1266" s="1">
        <v>0</v>
      </c>
      <c r="G1266" s="2">
        <f t="shared" si="24"/>
        <v>999080.92223999999</v>
      </c>
      <c r="H1266" s="2">
        <f t="shared" si="23"/>
        <v>0.14000000001396984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93432</v>
      </c>
      <c r="D1274" s="1">
        <f>BILANCA!E298</f>
        <v>28860.39</v>
      </c>
      <c r="E1274" s="1">
        <v>0</v>
      </c>
      <c r="F1274" s="1">
        <v>0</v>
      </c>
      <c r="G1274" s="2">
        <f t="shared" si="24"/>
        <v>43985.458979999996</v>
      </c>
      <c r="H1274" s="2">
        <f t="shared" si="23"/>
        <v>0.38999999999941792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15040656</v>
      </c>
      <c r="D1299" s="6">
        <f>'RAS-funkcijski'!E5</f>
        <v>17291328.390000001</v>
      </c>
      <c r="E1299" s="6">
        <v>0</v>
      </c>
      <c r="F1299" s="6">
        <v>0</v>
      </c>
      <c r="G1299" s="7">
        <f t="shared" si="24"/>
        <v>49623.312780000007</v>
      </c>
      <c r="H1299" s="7">
        <f t="shared" si="23"/>
        <v>0.39000000059604645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15040656</v>
      </c>
      <c r="D1300" s="1">
        <f>'RAS-funkcijski'!E6</f>
        <v>6834759.6900000004</v>
      </c>
      <c r="E1300" s="1">
        <v>0</v>
      </c>
      <c r="F1300" s="1">
        <v>0</v>
      </c>
      <c r="G1300" s="2">
        <f t="shared" si="24"/>
        <v>57420.350760000001</v>
      </c>
      <c r="H1300" s="2">
        <f t="shared" si="23"/>
        <v>0.30999999959021807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15040656</v>
      </c>
      <c r="D1301" s="1">
        <f>'RAS-funkcijski'!E7</f>
        <v>6834759.6900000004</v>
      </c>
      <c r="E1301" s="1">
        <v>0</v>
      </c>
      <c r="F1301" s="1">
        <v>0</v>
      </c>
      <c r="G1301" s="2">
        <f t="shared" si="24"/>
        <v>86130.526140000002</v>
      </c>
      <c r="H1301" s="2">
        <f t="shared" si="23"/>
        <v>0.30999999959021807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10006818.699999999</v>
      </c>
      <c r="E1307" s="1">
        <v>0</v>
      </c>
      <c r="F1307" s="1">
        <v>0</v>
      </c>
      <c r="G1307" s="2">
        <f t="shared" si="24"/>
        <v>180122.73659999997</v>
      </c>
      <c r="H1307" s="2">
        <f t="shared" si="23"/>
        <v>0.30000000074505806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9838841.5199999996</v>
      </c>
      <c r="E1308" s="1">
        <v>0</v>
      </c>
      <c r="F1308" s="1">
        <v>0</v>
      </c>
      <c r="G1308" s="2">
        <f t="shared" si="24"/>
        <v>196776.83040000001</v>
      </c>
      <c r="H1308" s="2">
        <f t="shared" si="23"/>
        <v>0.48000000044703484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167977.18</v>
      </c>
      <c r="E1309" s="1">
        <v>0</v>
      </c>
      <c r="F1309" s="1">
        <v>0</v>
      </c>
      <c r="G1309" s="2">
        <f t="shared" si="24"/>
        <v>3695.4979599999997</v>
      </c>
      <c r="H1309" s="2">
        <f t="shared" si="23"/>
        <v>0.17999999999301508</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449750</v>
      </c>
      <c r="E1313" s="1">
        <v>0</v>
      </c>
      <c r="F1313" s="1">
        <v>0</v>
      </c>
      <c r="G1313" s="2">
        <f t="shared" si="24"/>
        <v>13492.5</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4750</v>
      </c>
      <c r="E1316" s="1">
        <v>0</v>
      </c>
      <c r="F1316" s="1">
        <v>0</v>
      </c>
      <c r="G1316" s="2">
        <f t="shared" si="24"/>
        <v>171</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4750</v>
      </c>
      <c r="E1318" s="1">
        <v>0</v>
      </c>
      <c r="F1318" s="1">
        <v>0</v>
      </c>
      <c r="G1318" s="2">
        <f t="shared" si="24"/>
        <v>190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2771973</v>
      </c>
      <c r="D1322" s="1">
        <f>'RAS-funkcijski'!E28</f>
        <v>3596285.72</v>
      </c>
      <c r="E1322" s="1">
        <v>0</v>
      </c>
      <c r="F1322" s="1">
        <v>0</v>
      </c>
      <c r="G1322" s="2">
        <f t="shared" si="24"/>
        <v>239149.06656000001</v>
      </c>
      <c r="H1322" s="2">
        <f t="shared" si="23"/>
        <v>0.27999999979510903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2771973</v>
      </c>
      <c r="D1324" s="1">
        <f>'RAS-funkcijski'!E30</f>
        <v>3576285.72</v>
      </c>
      <c r="E1324" s="1">
        <v>0</v>
      </c>
      <c r="F1324" s="1">
        <v>0</v>
      </c>
      <c r="G1324" s="2">
        <f t="shared" si="24"/>
        <v>258038.15544</v>
      </c>
      <c r="H1324" s="2">
        <f t="shared" si="23"/>
        <v>0.27999999979510903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20000</v>
      </c>
      <c r="E1328" s="1">
        <v>0</v>
      </c>
      <c r="F1328" s="1">
        <v>0</v>
      </c>
      <c r="G1328" s="2">
        <f t="shared" si="24"/>
        <v>1200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2777080</v>
      </c>
      <c r="D1329" s="1">
        <f>'RAS-funkcijski'!E35</f>
        <v>2043726.5799999998</v>
      </c>
      <c r="E1329" s="1">
        <v>0</v>
      </c>
      <c r="F1329" s="1">
        <v>0</v>
      </c>
      <c r="G1329" s="2">
        <f t="shared" si="24"/>
        <v>212800.52795999998</v>
      </c>
      <c r="H1329" s="2">
        <f t="shared" si="23"/>
        <v>0.42000000015832484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13840.44</v>
      </c>
      <c r="E1333" s="1">
        <v>0</v>
      </c>
      <c r="F1333" s="1">
        <v>0</v>
      </c>
      <c r="G1333" s="2">
        <f t="shared" si="24"/>
        <v>968.83080000000018</v>
      </c>
      <c r="H1333" s="2">
        <f t="shared" si="23"/>
        <v>0.44000000000050932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13840.44</v>
      </c>
      <c r="E1334" s="1">
        <v>0</v>
      </c>
      <c r="F1334" s="1">
        <v>0</v>
      </c>
      <c r="G1334" s="2">
        <f t="shared" si="24"/>
        <v>996.51167999999996</v>
      </c>
      <c r="H1334" s="2">
        <f t="shared" si="23"/>
        <v>0.44000000000050932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1464271</v>
      </c>
      <c r="D1348" s="1">
        <f>'RAS-funkcijski'!E54</f>
        <v>2029886.14</v>
      </c>
      <c r="E1348" s="1">
        <v>0</v>
      </c>
      <c r="F1348" s="1">
        <v>0</v>
      </c>
      <c r="G1348" s="2">
        <f t="shared" si="24"/>
        <v>276202.16399999999</v>
      </c>
      <c r="H1348" s="2">
        <f t="shared" si="27"/>
        <v>0.13999999989755452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1464271</v>
      </c>
      <c r="D1349" s="1">
        <f>'RAS-funkcijski'!E55</f>
        <v>2029886.14</v>
      </c>
      <c r="E1349" s="1">
        <v>0</v>
      </c>
      <c r="F1349" s="1">
        <v>0</v>
      </c>
      <c r="G1349" s="2">
        <f t="shared" si="24"/>
        <v>281726.20727999997</v>
      </c>
      <c r="H1349" s="2">
        <f t="shared" si="27"/>
        <v>0.13999999989755452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35522</v>
      </c>
      <c r="D1360" s="1">
        <f>'RAS-funkcijski'!E66</f>
        <v>0</v>
      </c>
      <c r="E1360" s="1">
        <v>0</v>
      </c>
      <c r="F1360" s="1">
        <v>0</v>
      </c>
      <c r="G1360" s="2">
        <f t="shared" si="24"/>
        <v>2202.364</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35522</v>
      </c>
      <c r="D1361" s="1">
        <f>'RAS-funkcijski'!E67</f>
        <v>0</v>
      </c>
      <c r="E1361" s="1">
        <v>0</v>
      </c>
      <c r="F1361" s="1">
        <v>0</v>
      </c>
      <c r="G1361" s="2">
        <f t="shared" si="24"/>
        <v>2237.886</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1277287</v>
      </c>
      <c r="D1368" s="1">
        <f>'RAS-funkcijski'!E74</f>
        <v>0</v>
      </c>
      <c r="E1368" s="1">
        <v>0</v>
      </c>
      <c r="F1368" s="1">
        <v>0</v>
      </c>
      <c r="G1368" s="2">
        <f t="shared" si="24"/>
        <v>89410.090000000011</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16800597</v>
      </c>
      <c r="D1376" s="1">
        <f>'RAS-funkcijski'!E82</f>
        <v>18671433.899999999</v>
      </c>
      <c r="E1376" s="1">
        <v>0</v>
      </c>
      <c r="F1376" s="1">
        <v>0</v>
      </c>
      <c r="G1376" s="2">
        <f t="shared" si="24"/>
        <v>4223190.2544</v>
      </c>
      <c r="H1376" s="2">
        <f t="shared" si="27"/>
        <v>0.10000000149011612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7690692</v>
      </c>
      <c r="D1378" s="1">
        <f>'RAS-funkcijski'!E84</f>
        <v>1080209.44</v>
      </c>
      <c r="E1378" s="1">
        <v>0</v>
      </c>
      <c r="F1378" s="1">
        <v>0</v>
      </c>
      <c r="G1378" s="2">
        <f t="shared" si="24"/>
        <v>788088.87040000001</v>
      </c>
      <c r="H1378" s="2">
        <f t="shared" si="27"/>
        <v>0.43999999994412065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966175</v>
      </c>
      <c r="D1379" s="1">
        <f>'RAS-funkcijski'!E85</f>
        <v>0</v>
      </c>
      <c r="E1379" s="1">
        <v>0</v>
      </c>
      <c r="F1379" s="1">
        <v>0</v>
      </c>
      <c r="G1379" s="2">
        <f t="shared" si="24"/>
        <v>78260.175000000003</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3147309.92</v>
      </c>
      <c r="E1380" s="1">
        <v>0</v>
      </c>
      <c r="F1380" s="1">
        <v>0</v>
      </c>
      <c r="G1380" s="2">
        <f t="shared" si="24"/>
        <v>516158.82688000001</v>
      </c>
      <c r="H1380" s="2">
        <f t="shared" si="27"/>
        <v>8.0000000074505806E-2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470707.28</v>
      </c>
      <c r="E1381" s="1">
        <v>0</v>
      </c>
      <c r="F1381" s="1">
        <v>0</v>
      </c>
      <c r="G1381" s="2">
        <f t="shared" si="24"/>
        <v>78137.408480000013</v>
      </c>
      <c r="H1381" s="2">
        <f t="shared" si="27"/>
        <v>0.28000000002793968</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8143730</v>
      </c>
      <c r="D1382" s="1">
        <f>'RAS-funkcijski'!E88</f>
        <v>13973207.26</v>
      </c>
      <c r="E1382" s="1">
        <v>0</v>
      </c>
      <c r="F1382" s="1">
        <v>0</v>
      </c>
      <c r="G1382" s="2">
        <f t="shared" si="24"/>
        <v>3031572.13968</v>
      </c>
      <c r="H1382" s="2">
        <f t="shared" si="27"/>
        <v>0.25999999977648258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150000</v>
      </c>
      <c r="E1383" s="1">
        <v>0</v>
      </c>
      <c r="F1383" s="1">
        <v>0</v>
      </c>
      <c r="G1383" s="2">
        <f t="shared" si="24"/>
        <v>25500.000000000004</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150000</v>
      </c>
      <c r="E1398" s="1">
        <v>0</v>
      </c>
      <c r="F1398" s="1">
        <v>0</v>
      </c>
      <c r="G1398" s="2">
        <f t="shared" si="24"/>
        <v>30000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1995760</v>
      </c>
      <c r="D1401" s="1">
        <f>'RAS-funkcijski'!E107</f>
        <v>2232896.94</v>
      </c>
      <c r="E1401" s="1">
        <v>0</v>
      </c>
      <c r="F1401" s="1">
        <v>0</v>
      </c>
      <c r="G1401" s="2">
        <f t="shared" si="24"/>
        <v>665540.04963999998</v>
      </c>
      <c r="H1401" s="2">
        <f t="shared" si="27"/>
        <v>6.0000000055879354E-2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1072400</v>
      </c>
      <c r="D1402" s="1">
        <f>'RAS-funkcijski'!E108</f>
        <v>1433008.02</v>
      </c>
      <c r="E1402" s="1">
        <v>0</v>
      </c>
      <c r="F1402" s="1">
        <v>0</v>
      </c>
      <c r="G1402" s="2">
        <f t="shared" si="24"/>
        <v>409595.26815999998</v>
      </c>
      <c r="H1402" s="2">
        <f t="shared" si="27"/>
        <v>2.0000000018626451E-2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360</v>
      </c>
      <c r="D1403" s="1">
        <f>'RAS-funkcijski'!E109</f>
        <v>229080.59</v>
      </c>
      <c r="E1403" s="1">
        <v>0</v>
      </c>
      <c r="F1403" s="1">
        <v>0</v>
      </c>
      <c r="G1403" s="2">
        <f t="shared" si="24"/>
        <v>48144.723899999997</v>
      </c>
      <c r="H1403" s="2">
        <f t="shared" si="27"/>
        <v>0.41000000000349246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570808.32999999996</v>
      </c>
      <c r="E1405" s="1">
        <v>0</v>
      </c>
      <c r="F1405" s="1">
        <v>0</v>
      </c>
      <c r="G1405" s="2">
        <f t="shared" si="24"/>
        <v>122152.98262</v>
      </c>
      <c r="H1405" s="2">
        <f t="shared" si="27"/>
        <v>0.32999999995809048</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923000</v>
      </c>
      <c r="D1406" s="1">
        <f>'RAS-funkcijski'!E112</f>
        <v>0</v>
      </c>
      <c r="E1406" s="1">
        <v>0</v>
      </c>
      <c r="F1406" s="1">
        <v>0</v>
      </c>
      <c r="G1406" s="2">
        <f t="shared" si="24"/>
        <v>99684</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4588873</v>
      </c>
      <c r="D1408" s="1">
        <f>'RAS-funkcijski'!E114</f>
        <v>7167099.5300000003</v>
      </c>
      <c r="E1408" s="1">
        <v>0</v>
      </c>
      <c r="F1408" s="1">
        <v>0</v>
      </c>
      <c r="G1408" s="2">
        <f t="shared" si="24"/>
        <v>2081537.9266000001</v>
      </c>
      <c r="H1408" s="2">
        <f t="shared" si="27"/>
        <v>0.46999999973922968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4588873</v>
      </c>
      <c r="D1409" s="1">
        <f>'RAS-funkcijski'!E115</f>
        <v>7167099.5300000003</v>
      </c>
      <c r="E1409" s="1">
        <v>0</v>
      </c>
      <c r="F1409" s="1">
        <v>0</v>
      </c>
      <c r="G1409" s="2">
        <f t="shared" si="24"/>
        <v>2100460.99866</v>
      </c>
      <c r="H1409" s="2">
        <f t="shared" si="27"/>
        <v>0.46999999973922968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4588873</v>
      </c>
      <c r="D1410" s="1">
        <f>'RAS-funkcijski'!E116</f>
        <v>7117423.2800000003</v>
      </c>
      <c r="E1410" s="1">
        <v>0</v>
      </c>
      <c r="F1410" s="1">
        <v>0</v>
      </c>
      <c r="G1410" s="2">
        <f t="shared" si="24"/>
        <v>2108256.5907200002</v>
      </c>
      <c r="H1410" s="2">
        <f t="shared" si="27"/>
        <v>0.28000000026077032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49676.25</v>
      </c>
      <c r="E1411" s="1">
        <v>0</v>
      </c>
      <c r="F1411" s="1">
        <v>0</v>
      </c>
      <c r="G1411" s="2">
        <f t="shared" si="24"/>
        <v>11226.8325</v>
      </c>
      <c r="H1411" s="2">
        <f t="shared" si="27"/>
        <v>0.25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3816431</v>
      </c>
      <c r="D1423" s="1">
        <f>'RAS-funkcijski'!E129</f>
        <v>5508841.1400000006</v>
      </c>
      <c r="E1423" s="1">
        <v>0</v>
      </c>
      <c r="F1423" s="1">
        <v>0</v>
      </c>
      <c r="G1423" s="2">
        <f t="shared" si="24"/>
        <v>1854264.1600000001</v>
      </c>
      <c r="H1423" s="2">
        <f t="shared" si="27"/>
        <v>0.14000000059604645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3816431</v>
      </c>
      <c r="D1432" s="1">
        <f>'RAS-funkcijski'!E138</f>
        <v>4389302.9400000004</v>
      </c>
      <c r="E1432" s="1">
        <v>0</v>
      </c>
      <c r="F1432" s="1">
        <v>0</v>
      </c>
      <c r="G1432" s="2">
        <f t="shared" si="24"/>
        <v>1687734.9419200001</v>
      </c>
      <c r="H1432" s="2">
        <f t="shared" si="27"/>
        <v>5.9999999590218067E-2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1119538.2</v>
      </c>
      <c r="E1434" s="1">
        <v>0</v>
      </c>
      <c r="F1434" s="1">
        <v>0</v>
      </c>
      <c r="G1434" s="2">
        <f t="shared" si="24"/>
        <v>304514.39040000003</v>
      </c>
      <c r="H1434" s="2">
        <f t="shared" si="27"/>
        <v>0.19999999995343387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47791370</v>
      </c>
      <c r="D1435" s="13">
        <f>'RAS-funkcijski'!E141</f>
        <v>56666362.199999996</v>
      </c>
      <c r="E1435" s="13">
        <v>0</v>
      </c>
      <c r="F1435" s="13">
        <v>0</v>
      </c>
      <c r="G1435" s="14">
        <f t="shared" si="24"/>
        <v>22074000.932799999</v>
      </c>
      <c r="H1435" s="14">
        <f t="shared" si="27"/>
        <v>0.19999999552965164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3998348.7</v>
      </c>
      <c r="E1436" s="6">
        <v>0</v>
      </c>
      <c r="F1436" s="6">
        <v>0</v>
      </c>
      <c r="G1436" s="7">
        <f t="shared" si="24"/>
        <v>7996.6974000000009</v>
      </c>
      <c r="H1436" s="7">
        <f t="shared" si="27"/>
        <v>0.29999999981373549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3828848.7</v>
      </c>
      <c r="E1437" s="1">
        <v>0</v>
      </c>
      <c r="F1437" s="1">
        <v>0</v>
      </c>
      <c r="G1437" s="2">
        <f t="shared" si="24"/>
        <v>15315.394800000002</v>
      </c>
      <c r="H1437" s="2">
        <f t="shared" si="27"/>
        <v>0.29999999981373549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3828848.7</v>
      </c>
      <c r="E1445" s="1">
        <v>0</v>
      </c>
      <c r="F1445" s="1">
        <v>0</v>
      </c>
      <c r="G1445" s="2">
        <f t="shared" si="24"/>
        <v>76576.974000000002</v>
      </c>
      <c r="H1445" s="2">
        <f t="shared" si="27"/>
        <v>0.29999999981373549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3828848.7</v>
      </c>
      <c r="E1451" s="1">
        <v>0</v>
      </c>
      <c r="F1451" s="1">
        <v>0</v>
      </c>
      <c r="G1451" s="2">
        <f t="shared" si="24"/>
        <v>122523.15840000001</v>
      </c>
      <c r="H1451" s="2">
        <f t="shared" si="27"/>
        <v>0.29999999981373549</v>
      </c>
      <c r="I1451" s="10">
        <f t="shared" si="29"/>
        <v>36756.947497178291</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169500</v>
      </c>
      <c r="E1453" s="1">
        <v>0</v>
      </c>
      <c r="F1453" s="1">
        <v>0</v>
      </c>
      <c r="G1453" s="2">
        <f t="shared" si="24"/>
        <v>6101.9999999999991</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169500</v>
      </c>
      <c r="E1454" s="1">
        <v>0</v>
      </c>
      <c r="F1454" s="1">
        <v>0</v>
      </c>
      <c r="G1454" s="2">
        <f t="shared" si="24"/>
        <v>6441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169500</v>
      </c>
      <c r="E1456" s="1">
        <v>0</v>
      </c>
      <c r="F1456" s="1">
        <v>0</v>
      </c>
      <c r="G1456" s="2">
        <f t="shared" si="24"/>
        <v>7119</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3876911</v>
      </c>
      <c r="D1480" s="6"/>
      <c r="E1480" s="6">
        <v>0</v>
      </c>
      <c r="F1480" s="6">
        <v>0</v>
      </c>
      <c r="G1480" s="7">
        <f t="shared" ref="G1480:G1580" si="34">B1480/1000*C1480</f>
        <v>3876.9110000000001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32964709.030000001</v>
      </c>
      <c r="D1481" s="1">
        <v>0</v>
      </c>
      <c r="E1481" s="1">
        <v>0</v>
      </c>
      <c r="F1481" s="1">
        <v>0</v>
      </c>
      <c r="G1481" s="2">
        <f t="shared" si="34"/>
        <v>65929.418060000011</v>
      </c>
      <c r="H1481" s="2">
        <f t="shared" si="35"/>
        <v>3.0000001192092896E-2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28275557.379999999</v>
      </c>
      <c r="D1483" s="1">
        <v>0</v>
      </c>
      <c r="E1483" s="1">
        <v>0</v>
      </c>
      <c r="F1483" s="1">
        <v>0</v>
      </c>
      <c r="G1483" s="2">
        <f t="shared" si="34"/>
        <v>113102.22951999999</v>
      </c>
      <c r="H1483" s="2">
        <f t="shared" si="35"/>
        <v>0.37999999895691872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8747359.4399999995</v>
      </c>
      <c r="D1484" s="1">
        <v>0</v>
      </c>
      <c r="E1484" s="1">
        <v>0</v>
      </c>
      <c r="F1484" s="1">
        <v>0</v>
      </c>
      <c r="G1484" s="2">
        <f t="shared" si="34"/>
        <v>43736.797200000001</v>
      </c>
      <c r="H1484" s="2">
        <f t="shared" si="35"/>
        <v>0.43999999947845936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14458451.82</v>
      </c>
      <c r="D1485" s="1">
        <v>0</v>
      </c>
      <c r="E1485" s="1">
        <v>0</v>
      </c>
      <c r="F1485" s="1">
        <v>0</v>
      </c>
      <c r="G1485" s="2">
        <f t="shared" si="34"/>
        <v>86750.710919999998</v>
      </c>
      <c r="H1485" s="2">
        <f t="shared" si="35"/>
        <v>0.17999999970197678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23451.47</v>
      </c>
      <c r="D1486" s="1">
        <v>0</v>
      </c>
      <c r="E1486" s="1">
        <v>0</v>
      </c>
      <c r="F1486" s="1">
        <v>0</v>
      </c>
      <c r="G1486" s="2">
        <f t="shared" si="34"/>
        <v>164.16029</v>
      </c>
      <c r="H1486" s="2">
        <f t="shared" si="35"/>
        <v>0.47000000000116415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78840.44</v>
      </c>
      <c r="D1487" s="1">
        <v>0</v>
      </c>
      <c r="E1487" s="1">
        <v>0</v>
      </c>
      <c r="F1487" s="1">
        <v>0</v>
      </c>
      <c r="G1487" s="2">
        <f t="shared" si="34"/>
        <v>630.72352000000001</v>
      </c>
      <c r="H1487" s="2">
        <f t="shared" si="35"/>
        <v>0.44000000000232831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772178.26</v>
      </c>
      <c r="D1489" s="1">
        <v>0</v>
      </c>
      <c r="E1489" s="1">
        <v>0</v>
      </c>
      <c r="F1489" s="1">
        <v>0</v>
      </c>
      <c r="G1489" s="2">
        <f t="shared" si="34"/>
        <v>7721.7826000000005</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4195275.95</v>
      </c>
      <c r="D1491" s="1">
        <v>0</v>
      </c>
      <c r="E1491" s="1">
        <v>0</v>
      </c>
      <c r="F1491" s="1">
        <v>0</v>
      </c>
      <c r="G1491" s="2">
        <f t="shared" si="34"/>
        <v>50343.311400000006</v>
      </c>
      <c r="H1491" s="2">
        <f t="shared" si="35"/>
        <v>4.9999999813735485E-2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4689151.6500000004</v>
      </c>
      <c r="D1492" s="1">
        <v>0</v>
      </c>
      <c r="E1492" s="1">
        <v>0</v>
      </c>
      <c r="F1492" s="1">
        <v>0</v>
      </c>
      <c r="G1492" s="2">
        <f t="shared" si="34"/>
        <v>60958.971450000005</v>
      </c>
      <c r="H1492" s="2">
        <f t="shared" si="35"/>
        <v>0.34999999962747097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34068216.329999998</v>
      </c>
      <c r="D1499" s="1">
        <v>0</v>
      </c>
      <c r="E1499" s="1">
        <v>0</v>
      </c>
      <c r="F1499" s="1">
        <v>0</v>
      </c>
      <c r="G1499" s="2">
        <f t="shared" si="34"/>
        <v>681364.32660000003</v>
      </c>
      <c r="H1499" s="2">
        <f t="shared" si="35"/>
        <v>0.32999999821186066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28619368</v>
      </c>
      <c r="D1501" s="1">
        <v>0</v>
      </c>
      <c r="E1501" s="1">
        <v>0</v>
      </c>
      <c r="F1501" s="1">
        <v>0</v>
      </c>
      <c r="G1501" s="2">
        <f t="shared" si="34"/>
        <v>629626.09600000002</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8622951.2100000009</v>
      </c>
      <c r="D1502" s="1">
        <v>0</v>
      </c>
      <c r="E1502" s="1">
        <v>0</v>
      </c>
      <c r="F1502" s="1">
        <v>0</v>
      </c>
      <c r="G1502" s="2">
        <f t="shared" si="34"/>
        <v>198327.87783000001</v>
      </c>
      <c r="H1502" s="2">
        <f t="shared" si="35"/>
        <v>0.21000000089406967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14877337.869999999</v>
      </c>
      <c r="D1503" s="1">
        <v>0</v>
      </c>
      <c r="E1503" s="1">
        <v>0</v>
      </c>
      <c r="F1503" s="1">
        <v>0</v>
      </c>
      <c r="G1503" s="2">
        <f t="shared" si="34"/>
        <v>357056.10888000001</v>
      </c>
      <c r="H1503" s="2">
        <f t="shared" si="35"/>
        <v>0.13000000081956387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100075.4</v>
      </c>
      <c r="D1504" s="1">
        <v>0</v>
      </c>
      <c r="E1504" s="1">
        <v>0</v>
      </c>
      <c r="F1504" s="1">
        <v>0</v>
      </c>
      <c r="G1504" s="2">
        <f t="shared" si="34"/>
        <v>2501.8850000000002</v>
      </c>
      <c r="H1504" s="2">
        <f t="shared" si="35"/>
        <v>0.39999999999417923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78840.44</v>
      </c>
      <c r="D1505" s="1">
        <v>0</v>
      </c>
      <c r="E1505" s="1">
        <v>0</v>
      </c>
      <c r="F1505" s="1">
        <v>0</v>
      </c>
      <c r="G1505" s="2">
        <f t="shared" si="34"/>
        <v>2049.8514399999999</v>
      </c>
      <c r="H1505" s="2">
        <f t="shared" si="35"/>
        <v>0.44000000000232831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765955.35</v>
      </c>
      <c r="D1507" s="1">
        <v>0</v>
      </c>
      <c r="E1507" s="1">
        <v>0</v>
      </c>
      <c r="F1507" s="1">
        <v>0</v>
      </c>
      <c r="G1507" s="2">
        <f t="shared" si="34"/>
        <v>21446.749800000001</v>
      </c>
      <c r="H1507" s="2">
        <f t="shared" si="35"/>
        <v>0.34999999997671694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4174207.73</v>
      </c>
      <c r="D1509" s="1">
        <v>0</v>
      </c>
      <c r="E1509" s="1">
        <v>0</v>
      </c>
      <c r="F1509" s="1">
        <v>0</v>
      </c>
      <c r="G1509" s="2">
        <f t="shared" si="34"/>
        <v>125226.2319</v>
      </c>
      <c r="H1509" s="2">
        <f t="shared" si="35"/>
        <v>0.27000000001862645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5448848.3300000001</v>
      </c>
      <c r="D1510" s="1">
        <v>0</v>
      </c>
      <c r="E1510" s="1">
        <v>0</v>
      </c>
      <c r="F1510" s="1">
        <v>0</v>
      </c>
      <c r="G1510" s="2">
        <f t="shared" si="34"/>
        <v>168914.29823000001</v>
      </c>
      <c r="H1510" s="2">
        <f t="shared" si="35"/>
        <v>0.33000000007450581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2773403.700000003</v>
      </c>
      <c r="D1517" s="1">
        <v>0</v>
      </c>
      <c r="E1517" s="1">
        <v>0</v>
      </c>
      <c r="F1517" s="1">
        <v>0</v>
      </c>
      <c r="G1517" s="2">
        <f t="shared" si="34"/>
        <v>105389.34060000011</v>
      </c>
      <c r="H1517" s="2">
        <f t="shared" si="35"/>
        <v>0.29999999701976776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800</v>
      </c>
      <c r="D1518" s="1">
        <v>0</v>
      </c>
      <c r="E1518" s="1">
        <v>0</v>
      </c>
      <c r="F1518" s="1">
        <v>0</v>
      </c>
      <c r="G1518" s="2">
        <f t="shared" si="34"/>
        <v>31.2</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800</v>
      </c>
      <c r="D1524" s="1">
        <v>0</v>
      </c>
      <c r="E1524" s="1">
        <v>0</v>
      </c>
      <c r="F1524" s="1">
        <v>0</v>
      </c>
      <c r="G1524" s="2">
        <f t="shared" si="34"/>
        <v>36</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800</v>
      </c>
      <c r="D1530" s="1">
        <v>0</v>
      </c>
      <c r="E1530" s="1">
        <v>0</v>
      </c>
      <c r="F1530" s="1">
        <v>0</v>
      </c>
      <c r="G1530" s="2">
        <f t="shared" si="34"/>
        <v>40.799999999999997</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800</v>
      </c>
      <c r="D1531" s="1">
        <v>0</v>
      </c>
      <c r="E1531" s="1">
        <v>0</v>
      </c>
      <c r="F1531" s="1">
        <v>0</v>
      </c>
      <c r="G1531" s="2">
        <f t="shared" si="34"/>
        <v>41.6</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2772603.7</v>
      </c>
      <c r="D1576" s="1">
        <v>0</v>
      </c>
      <c r="E1576" s="1">
        <v>0</v>
      </c>
      <c r="F1576" s="1">
        <v>0</v>
      </c>
      <c r="G1576" s="2">
        <f t="shared" si="34"/>
        <v>268942.5589</v>
      </c>
      <c r="H1576" s="2">
        <f t="shared" si="35"/>
        <v>0.29999999981373549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1874612.56</v>
      </c>
      <c r="D1578" s="1">
        <v>0</v>
      </c>
      <c r="E1578" s="1">
        <v>0</v>
      </c>
      <c r="F1578" s="1">
        <v>0</v>
      </c>
      <c r="G1578" s="2">
        <f t="shared" si="34"/>
        <v>185586.64344000001</v>
      </c>
      <c r="H1578" s="2">
        <f t="shared" si="35"/>
        <v>0.43999999994412065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897991.14</v>
      </c>
      <c r="D1579" s="1">
        <v>0</v>
      </c>
      <c r="E1579" s="1">
        <v>0</v>
      </c>
      <c r="F1579" s="1">
        <v>0</v>
      </c>
      <c r="G1579" s="2">
        <f t="shared" si="34"/>
        <v>89799.114000000001</v>
      </c>
      <c r="H1579" s="2">
        <f t="shared" si="35"/>
        <v>0.14000000001396984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29978</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30" t="s">
        <v>40</v>
      </c>
      <c r="C15" s="331"/>
      <c r="D15" s="331"/>
      <c r="E15" s="331"/>
      <c r="F15" s="332"/>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57506887</v>
      </c>
      <c r="I16" s="172">
        <f>'PR-RAS'!E6</f>
        <v>78990147.25</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36458624</v>
      </c>
      <c r="I17" s="172">
        <f>'PR-RAS'!E151</f>
        <v>45477474.629999995</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3161028</v>
      </c>
      <c r="I18" s="172">
        <f>'PR-RAS'!E645</f>
        <v>15544863.629999986</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482213948</v>
      </c>
      <c r="I20" s="175">
        <f>BILANCA!E7</f>
        <v>487752817.97000003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42700793</v>
      </c>
      <c r="I21" s="177">
        <f>BILANCA!E68</f>
        <v>59365973.010000005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3876908</v>
      </c>
      <c r="I22" s="177">
        <f>BILANCA!E176</f>
        <v>2773403.7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521037833</v>
      </c>
      <c r="I23" s="179">
        <f>BILANCA!E237</f>
        <v>544345387.27999997</v>
      </c>
      <c r="J23" s="4"/>
      <c r="K23" s="4"/>
      <c r="L23" s="4"/>
      <c r="M23" s="4"/>
      <c r="N23" s="4"/>
      <c r="O23" s="4"/>
      <c r="P23" s="4"/>
      <c r="Q23" s="4"/>
      <c r="R23" s="4"/>
      <c r="S23" s="4"/>
      <c r="T23" s="4"/>
      <c r="U23" s="4"/>
      <c r="V23" s="4"/>
      <c r="W23" s="4"/>
      <c r="X23" s="4"/>
    </row>
    <row r="24" spans="1:24" ht="12.75" customHeight="1" x14ac:dyDescent="0.2">
      <c r="A24" s="327" t="s">
        <v>44</v>
      </c>
      <c r="B24" s="333" t="str">
        <f>'RAS-funkcijski'!B5</f>
        <v>Opće javne usluge (šifre 011+012+013+014 do 018)</v>
      </c>
      <c r="C24" s="334"/>
      <c r="D24" s="334"/>
      <c r="E24" s="334"/>
      <c r="F24" s="335"/>
      <c r="G24" s="159" t="str">
        <f>'RAS-funkcijski'!C5</f>
        <v>01</v>
      </c>
      <c r="H24" s="174">
        <f>'RAS-funkcijski'!D5</f>
        <v>15040656</v>
      </c>
      <c r="I24" s="175">
        <f>'RAS-funkcijski'!E5</f>
        <v>17291328.390000001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2777080</v>
      </c>
      <c r="I25" s="177">
        <f>'RAS-funkcijski'!E35</f>
        <v>2043726.5799999998</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8143730</v>
      </c>
      <c r="I26" s="177">
        <f>'RAS-funkcijski'!E88</f>
        <v>13973207.26</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4588873</v>
      </c>
      <c r="I27" s="177">
        <f>'RAS-funkcijski'!E114</f>
        <v>7167099.5300000003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47791370</v>
      </c>
      <c r="I28" s="181">
        <f>'RAS-funkcijski'!E141</f>
        <v>56666362.199999996</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9" t="str">
        <f>'P-VRIO'!C5</f>
        <v>9151</v>
      </c>
      <c r="H29" s="174">
        <f>'P-VRIO'!D5</f>
        <v>0</v>
      </c>
      <c r="I29" s="175">
        <f>'P-VRIO'!E5</f>
        <v>3998348.7</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169500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9" t="str">
        <f>OBVEZE!C5</f>
        <v>V001</v>
      </c>
      <c r="H33" s="182" t="s">
        <v>45</v>
      </c>
      <c r="I33" s="183">
        <f>OBVEZE!D5</f>
        <v>3876911</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45</v>
      </c>
      <c r="I34" s="177">
        <f>OBVEZE!D42</f>
        <v>2773403.700000003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45</v>
      </c>
      <c r="I35" s="177">
        <f>OBVEZE!D43</f>
        <v>800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45</v>
      </c>
      <c r="I36" s="181">
        <f>OBVEZE!D101</f>
        <v>2772603.7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46</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zoomScale="170" zoomScaleNormal="17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57506887</v>
      </c>
      <c r="E6" s="53">
        <f>E7+E44+E50+E82+E106+E124+E133+E139</f>
        <v>78990147.25</v>
      </c>
      <c r="F6" s="54">
        <f t="shared" ref="F6:F131" si="0">IF(D6&lt;&gt;0,IF(E6/D6&gt;=100,"&gt;&gt;100",E6/D6*100),"-")</f>
        <v>137.35771725915194</v>
      </c>
    </row>
    <row r="7" spans="1:25" ht="12.75" customHeight="1" x14ac:dyDescent="0.2">
      <c r="A7" s="55">
        <v>61</v>
      </c>
      <c r="B7" s="307" t="s">
        <v>56</v>
      </c>
      <c r="C7" s="52" t="s">
        <v>57</v>
      </c>
      <c r="D7" s="53">
        <f t="shared" ref="D7:E7" si="1">D8+D17+D23+D29+D37+D40</f>
        <v>31849712</v>
      </c>
      <c r="E7" s="53">
        <f t="shared" si="1"/>
        <v>43277168.240000002</v>
      </c>
      <c r="F7" s="54">
        <f t="shared" si="0"/>
        <v>135.87930791964462</v>
      </c>
    </row>
    <row r="8" spans="1:25" ht="12.75" customHeight="1" x14ac:dyDescent="0.2">
      <c r="A8" s="55">
        <v>611</v>
      </c>
      <c r="B8" s="87" t="s">
        <v>58</v>
      </c>
      <c r="C8" s="52" t="s">
        <v>59</v>
      </c>
      <c r="D8" s="53">
        <f t="shared" ref="D8:E8" si="2">SUM(D9:D14)-D15-D16</f>
        <v>24519563</v>
      </c>
      <c r="E8" s="53">
        <f t="shared" si="2"/>
        <v>32066069.66</v>
      </c>
      <c r="F8" s="54">
        <f t="shared" si="0"/>
        <v>130.77749248630573</v>
      </c>
    </row>
    <row r="9" spans="1:25" ht="12.75" customHeight="1" x14ac:dyDescent="0.2">
      <c r="A9" s="55">
        <v>6111</v>
      </c>
      <c r="B9" s="87" t="s">
        <v>60</v>
      </c>
      <c r="C9" s="52" t="s">
        <v>61</v>
      </c>
      <c r="D9" s="244">
        <v>24519563</v>
      </c>
      <c r="E9" s="244">
        <v>32066069.66</v>
      </c>
      <c r="F9" s="54">
        <f t="shared" si="0"/>
        <v>130.77749248630573</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6529994</v>
      </c>
      <c r="E23" s="53">
        <f t="shared" si="4"/>
        <v>10278181.32</v>
      </c>
      <c r="F23" s="54">
        <f t="shared" si="0"/>
        <v>157.39955228136503</v>
      </c>
    </row>
    <row r="24" spans="1:6" ht="12.75" customHeight="1" x14ac:dyDescent="0.2">
      <c r="A24" s="55">
        <v>6131</v>
      </c>
      <c r="B24" s="87" t="s">
        <v>90</v>
      </c>
      <c r="C24" s="52" t="s">
        <v>91</v>
      </c>
      <c r="D24" s="244">
        <v>193435</v>
      </c>
      <c r="E24" s="244">
        <v>40985.31</v>
      </c>
      <c r="F24" s="54">
        <f t="shared" si="0"/>
        <v>21.188156228190348</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6336559</v>
      </c>
      <c r="E27" s="244">
        <v>10237196.01</v>
      </c>
      <c r="F27" s="54">
        <f t="shared" si="0"/>
        <v>161.55765313634734</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800155</v>
      </c>
      <c r="E29" s="53">
        <f t="shared" si="5"/>
        <v>932917.26</v>
      </c>
      <c r="F29" s="54">
        <f t="shared" si="0"/>
        <v>116.59206778686631</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796671</v>
      </c>
      <c r="E31" s="244">
        <v>929949.08</v>
      </c>
      <c r="F31" s="54">
        <f t="shared" si="0"/>
        <v>116.72937511218558</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3484</v>
      </c>
      <c r="E33" s="244">
        <v>2968.18</v>
      </c>
      <c r="F33" s="54">
        <f t="shared" si="0"/>
        <v>85.194603903559113</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8614888</v>
      </c>
      <c r="E50" s="53">
        <f>E51+E54+E59+E62+E65+E68+E71+E74+E77</f>
        <v>13112916.26</v>
      </c>
      <c r="F50" s="54">
        <f t="shared" si="0"/>
        <v>152.21226625349047</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4213332</v>
      </c>
      <c r="E54" s="53">
        <f t="shared" si="11"/>
        <v>7364685.1799999997</v>
      </c>
      <c r="F54" s="54">
        <f t="shared" si="0"/>
        <v>174.79479851101217</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v>4213332</v>
      </c>
      <c r="E58" s="244">
        <v>7364685.1799999997</v>
      </c>
      <c r="F58" s="54">
        <f t="shared" si="0"/>
        <v>174.79479851101217</v>
      </c>
    </row>
    <row r="59" spans="1:6" ht="24" x14ac:dyDescent="0.2">
      <c r="A59" s="55">
        <v>633</v>
      </c>
      <c r="B59" s="88" t="s">
        <v>160</v>
      </c>
      <c r="C59" s="52" t="s">
        <v>161</v>
      </c>
      <c r="D59" s="53">
        <f t="shared" ref="D59:E59" si="12">SUM(D60:D61)</f>
        <v>2544017</v>
      </c>
      <c r="E59" s="53">
        <f t="shared" si="12"/>
        <v>1611554.11</v>
      </c>
      <c r="F59" s="54">
        <f t="shared" si="0"/>
        <v>63.346829443356711</v>
      </c>
    </row>
    <row r="60" spans="1:6" ht="24" x14ac:dyDescent="0.2">
      <c r="A60" s="55">
        <v>6331</v>
      </c>
      <c r="B60" s="88" t="s">
        <v>162</v>
      </c>
      <c r="C60" s="52" t="s">
        <v>163</v>
      </c>
      <c r="D60" s="244">
        <v>1177347</v>
      </c>
      <c r="E60" s="244">
        <v>1611554.11</v>
      </c>
      <c r="F60" s="54">
        <f t="shared" si="0"/>
        <v>136.88013049678642</v>
      </c>
    </row>
    <row r="61" spans="1:6" ht="24" x14ac:dyDescent="0.2">
      <c r="A61" s="55">
        <v>6332</v>
      </c>
      <c r="B61" s="88" t="s">
        <v>164</v>
      </c>
      <c r="C61" s="52" t="s">
        <v>165</v>
      </c>
      <c r="D61" s="244">
        <v>1366670</v>
      </c>
      <c r="E61" s="244"/>
      <c r="F61" s="54">
        <f t="shared" si="0"/>
        <v>0</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1591050</v>
      </c>
      <c r="E65" s="53">
        <f t="shared" si="14"/>
        <v>1516261.91</v>
      </c>
      <c r="F65" s="54">
        <f t="shared" si="0"/>
        <v>95.299450677225721</v>
      </c>
    </row>
    <row r="66" spans="1:6" ht="12.75" customHeight="1" x14ac:dyDescent="0.2">
      <c r="A66" s="55">
        <v>6351</v>
      </c>
      <c r="B66" s="87" t="s">
        <v>174</v>
      </c>
      <c r="C66" s="52" t="s">
        <v>175</v>
      </c>
      <c r="D66" s="244">
        <v>1591050</v>
      </c>
      <c r="E66" s="244">
        <v>1516261.91</v>
      </c>
      <c r="F66" s="54">
        <f t="shared" si="0"/>
        <v>95.299450677225721</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266489</v>
      </c>
      <c r="E74" s="53">
        <f t="shared" si="17"/>
        <v>2620415.06</v>
      </c>
      <c r="F74" s="54">
        <f t="shared" si="0"/>
        <v>983.31077830604647</v>
      </c>
    </row>
    <row r="75" spans="1:6" ht="12.75" customHeight="1" x14ac:dyDescent="0.2">
      <c r="A75" s="55" t="s">
        <v>192</v>
      </c>
      <c r="B75" s="87" t="s">
        <v>193</v>
      </c>
      <c r="C75" s="52" t="s">
        <v>192</v>
      </c>
      <c r="D75" s="244">
        <v>26500</v>
      </c>
      <c r="E75" s="244">
        <v>2249622</v>
      </c>
      <c r="F75" s="54">
        <f t="shared" si="0"/>
        <v>8489.139622641509</v>
      </c>
    </row>
    <row r="76" spans="1:6" ht="12.75" customHeight="1" x14ac:dyDescent="0.2">
      <c r="A76" s="55" t="s">
        <v>194</v>
      </c>
      <c r="B76" s="87" t="s">
        <v>195</v>
      </c>
      <c r="C76" s="52" t="s">
        <v>194</v>
      </c>
      <c r="D76" s="244">
        <v>239989</v>
      </c>
      <c r="E76" s="244">
        <v>370793.06</v>
      </c>
      <c r="F76" s="54">
        <f t="shared" si="0"/>
        <v>154.50418977536472</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1941927</v>
      </c>
      <c r="E82" s="53">
        <f t="shared" si="19"/>
        <v>2919919.5399999996</v>
      </c>
      <c r="F82" s="54">
        <f t="shared" si="0"/>
        <v>150.36196211289095</v>
      </c>
    </row>
    <row r="83" spans="1:6" ht="12.75" customHeight="1" x14ac:dyDescent="0.2">
      <c r="A83" s="55">
        <v>641</v>
      </c>
      <c r="B83" s="87" t="s">
        <v>208</v>
      </c>
      <c r="C83" s="52" t="s">
        <v>209</v>
      </c>
      <c r="D83" s="53">
        <f t="shared" ref="D83:E83" si="20">SUM(D84:D90)</f>
        <v>151119</v>
      </c>
      <c r="E83" s="53">
        <f t="shared" si="20"/>
        <v>323221.06999999995</v>
      </c>
      <c r="F83" s="54">
        <f t="shared" si="0"/>
        <v>213.88513026158188</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11743</v>
      </c>
      <c r="E85" s="244">
        <v>44329.84</v>
      </c>
      <c r="F85" s="54">
        <f t="shared" si="0"/>
        <v>377.50012773567232</v>
      </c>
    </row>
    <row r="86" spans="1:6" ht="12.75" customHeight="1" x14ac:dyDescent="0.2">
      <c r="A86" s="55">
        <v>6414</v>
      </c>
      <c r="B86" s="87" t="s">
        <v>214</v>
      </c>
      <c r="C86" s="52" t="s">
        <v>215</v>
      </c>
      <c r="D86" s="244">
        <v>139376</v>
      </c>
      <c r="E86" s="244">
        <v>278891.23</v>
      </c>
      <c r="F86" s="54">
        <f t="shared" si="0"/>
        <v>200.09989524738833</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1790808</v>
      </c>
      <c r="E91" s="53">
        <f t="shared" si="21"/>
        <v>2596698.4699999997</v>
      </c>
      <c r="F91" s="54">
        <f t="shared" si="0"/>
        <v>145.00150044002481</v>
      </c>
    </row>
    <row r="92" spans="1:6" ht="12.75" customHeight="1" x14ac:dyDescent="0.2">
      <c r="A92" s="55">
        <v>6421</v>
      </c>
      <c r="B92" s="87" t="s">
        <v>226</v>
      </c>
      <c r="C92" s="52" t="s">
        <v>227</v>
      </c>
      <c r="D92" s="244">
        <v>1214103</v>
      </c>
      <c r="E92" s="244">
        <v>2019428.95</v>
      </c>
      <c r="F92" s="54">
        <f t="shared" si="0"/>
        <v>166.33094144401258</v>
      </c>
    </row>
    <row r="93" spans="1:6" ht="12.75" customHeight="1" x14ac:dyDescent="0.2">
      <c r="A93" s="55">
        <v>6422</v>
      </c>
      <c r="B93" s="87" t="s">
        <v>228</v>
      </c>
      <c r="C93" s="52" t="s">
        <v>229</v>
      </c>
      <c r="D93" s="244">
        <v>346624</v>
      </c>
      <c r="E93" s="244">
        <v>327216.03999999998</v>
      </c>
      <c r="F93" s="54">
        <f t="shared" si="0"/>
        <v>94.400860875184634</v>
      </c>
    </row>
    <row r="94" spans="1:6" ht="12.75" customHeight="1" x14ac:dyDescent="0.2">
      <c r="A94" s="55">
        <v>6423</v>
      </c>
      <c r="B94" s="87" t="s">
        <v>230</v>
      </c>
      <c r="C94" s="52" t="s">
        <v>231</v>
      </c>
      <c r="D94" s="244">
        <v>165006</v>
      </c>
      <c r="E94" s="244">
        <v>169762.83</v>
      </c>
      <c r="F94" s="54">
        <f t="shared" si="0"/>
        <v>102.88282244282026</v>
      </c>
    </row>
    <row r="95" spans="1:6" ht="12.75" customHeight="1" x14ac:dyDescent="0.2">
      <c r="A95" s="55">
        <v>6424</v>
      </c>
      <c r="B95" s="87" t="s">
        <v>232</v>
      </c>
      <c r="C95" s="52" t="s">
        <v>233</v>
      </c>
      <c r="D95" s="244">
        <v>46355</v>
      </c>
      <c r="E95" s="244">
        <v>27795</v>
      </c>
      <c r="F95" s="54">
        <f t="shared" si="0"/>
        <v>59.961169237406963</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18720</v>
      </c>
      <c r="E97" s="244">
        <v>52495.65</v>
      </c>
      <c r="F97" s="54">
        <f t="shared" si="0"/>
        <v>280.42548076923077</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12"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14196016</v>
      </c>
      <c r="E106" s="53">
        <f t="shared" si="23"/>
        <v>18143523.879999999</v>
      </c>
      <c r="F106" s="54">
        <f t="shared" si="0"/>
        <v>127.80715293642947</v>
      </c>
    </row>
    <row r="107" spans="1:6" ht="12.75" customHeight="1" x14ac:dyDescent="0.2">
      <c r="A107" s="55">
        <v>651</v>
      </c>
      <c r="B107" s="87" t="s">
        <v>256</v>
      </c>
      <c r="C107" s="52" t="s">
        <v>257</v>
      </c>
      <c r="D107" s="53">
        <f t="shared" ref="D107:E107" si="24">SUM(D108:D111)</f>
        <v>4496275</v>
      </c>
      <c r="E107" s="53">
        <f t="shared" si="24"/>
        <v>2104765.73</v>
      </c>
      <c r="F107" s="54">
        <f t="shared" si="0"/>
        <v>46.81132114917348</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3530296</v>
      </c>
      <c r="E109" s="244">
        <v>1102021.6299999999</v>
      </c>
      <c r="F109" s="54">
        <f t="shared" si="0"/>
        <v>31.216125503357222</v>
      </c>
    </row>
    <row r="110" spans="1:6" ht="12.75" customHeight="1" x14ac:dyDescent="0.2">
      <c r="A110" s="55">
        <v>6513</v>
      </c>
      <c r="B110" s="87" t="s">
        <v>262</v>
      </c>
      <c r="C110" s="52" t="s">
        <v>263</v>
      </c>
      <c r="D110" s="244">
        <v>4549</v>
      </c>
      <c r="E110" s="244">
        <v>2116.08</v>
      </c>
      <c r="F110" s="54">
        <f t="shared" si="0"/>
        <v>46.517476368432618</v>
      </c>
    </row>
    <row r="111" spans="1:6" ht="12.75" customHeight="1" x14ac:dyDescent="0.2">
      <c r="A111" s="55">
        <v>6514</v>
      </c>
      <c r="B111" s="87" t="s">
        <v>264</v>
      </c>
      <c r="C111" s="52" t="s">
        <v>265</v>
      </c>
      <c r="D111" s="244">
        <v>961430</v>
      </c>
      <c r="E111" s="244">
        <v>1000628.02</v>
      </c>
      <c r="F111" s="54">
        <f t="shared" si="0"/>
        <v>104.077053971688</v>
      </c>
    </row>
    <row r="112" spans="1:6" ht="12.75" customHeight="1" x14ac:dyDescent="0.2">
      <c r="A112" s="55">
        <v>652</v>
      </c>
      <c r="B112" s="87" t="s">
        <v>266</v>
      </c>
      <c r="C112" s="52" t="s">
        <v>267</v>
      </c>
      <c r="D112" s="53">
        <f t="shared" ref="D112:E112" si="25">SUM(D113:D119)</f>
        <v>333264</v>
      </c>
      <c r="E112" s="53">
        <f t="shared" si="25"/>
        <v>395222</v>
      </c>
      <c r="F112" s="54">
        <f t="shared" si="0"/>
        <v>118.59126698353258</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39661</v>
      </c>
      <c r="E114" s="244">
        <v>67508.899999999994</v>
      </c>
      <c r="F114" s="54">
        <f t="shared" si="0"/>
        <v>170.21482060462418</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293603</v>
      </c>
      <c r="E117" s="244">
        <v>327713.09999999998</v>
      </c>
      <c r="F117" s="54">
        <f t="shared" si="0"/>
        <v>111.61776276127968</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9366477</v>
      </c>
      <c r="E120" s="53">
        <f t="shared" si="26"/>
        <v>15643536.149999999</v>
      </c>
      <c r="F120" s="54">
        <f t="shared" si="0"/>
        <v>167.01622338900739</v>
      </c>
    </row>
    <row r="121" spans="1:6" ht="12.75" customHeight="1" x14ac:dyDescent="0.2">
      <c r="A121" s="55">
        <v>6531</v>
      </c>
      <c r="B121" s="87" t="s">
        <v>284</v>
      </c>
      <c r="C121" s="52" t="s">
        <v>285</v>
      </c>
      <c r="D121" s="244">
        <v>5277777</v>
      </c>
      <c r="E121" s="244">
        <v>10048535.199999999</v>
      </c>
      <c r="F121" s="54">
        <f t="shared" si="0"/>
        <v>190.39332658427969</v>
      </c>
    </row>
    <row r="122" spans="1:6" ht="12.75" customHeight="1" x14ac:dyDescent="0.2">
      <c r="A122" s="55">
        <v>6532</v>
      </c>
      <c r="B122" s="87" t="s">
        <v>286</v>
      </c>
      <c r="C122" s="52" t="s">
        <v>287</v>
      </c>
      <c r="D122" s="244">
        <v>4088700</v>
      </c>
      <c r="E122" s="244">
        <v>5595000.9500000002</v>
      </c>
      <c r="F122" s="54">
        <f t="shared" si="0"/>
        <v>136.84058380414314</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826712</v>
      </c>
      <c r="E124" s="53">
        <f t="shared" si="27"/>
        <v>1454711.66</v>
      </c>
      <c r="F124" s="54">
        <f t="shared" si="0"/>
        <v>175.96353506420616</v>
      </c>
    </row>
    <row r="125" spans="1:6" ht="12.75" customHeight="1" x14ac:dyDescent="0.2">
      <c r="A125" s="55">
        <v>661</v>
      </c>
      <c r="B125" s="88" t="s">
        <v>292</v>
      </c>
      <c r="C125" s="52" t="s">
        <v>293</v>
      </c>
      <c r="D125" s="53">
        <f t="shared" ref="D125:E125" si="28">SUM(D126:D127)</f>
        <v>821833</v>
      </c>
      <c r="E125" s="53">
        <f t="shared" si="28"/>
        <v>1454711.66</v>
      </c>
      <c r="F125" s="54">
        <f t="shared" si="0"/>
        <v>177.00818292767508</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821833</v>
      </c>
      <c r="E127" s="244">
        <v>1454711.66</v>
      </c>
      <c r="F127" s="54">
        <f t="shared" si="0"/>
        <v>177.00818292767508</v>
      </c>
    </row>
    <row r="128" spans="1:6" ht="24" x14ac:dyDescent="0.2">
      <c r="A128" s="55">
        <v>663</v>
      </c>
      <c r="B128" s="233" t="s">
        <v>298</v>
      </c>
      <c r="C128" s="52" t="s">
        <v>299</v>
      </c>
      <c r="D128" s="53">
        <f t="shared" ref="D128:E128" si="29">SUM(D129:D132)</f>
        <v>4879</v>
      </c>
      <c r="E128" s="53">
        <f t="shared" si="29"/>
        <v>0</v>
      </c>
      <c r="F128" s="54">
        <f t="shared" si="0"/>
        <v>0</v>
      </c>
    </row>
    <row r="129" spans="1:6" ht="12.75" customHeight="1" x14ac:dyDescent="0.2">
      <c r="A129" s="55">
        <v>6631</v>
      </c>
      <c r="B129" s="88" t="s">
        <v>300</v>
      </c>
      <c r="C129" s="52" t="s">
        <v>301</v>
      </c>
      <c r="D129" s="244">
        <v>4879</v>
      </c>
      <c r="E129" s="244"/>
      <c r="F129" s="54">
        <f t="shared" si="0"/>
        <v>0</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77632</v>
      </c>
      <c r="E139" s="53">
        <f t="shared" si="33"/>
        <v>81907.67</v>
      </c>
      <c r="F139" s="54">
        <f t="shared" si="31"/>
        <v>105.50761284006596</v>
      </c>
    </row>
    <row r="140" spans="1:6" ht="12.75" customHeight="1" x14ac:dyDescent="0.2">
      <c r="A140" s="55">
        <v>681</v>
      </c>
      <c r="B140" s="87" t="s">
        <v>322</v>
      </c>
      <c r="C140" s="52" t="s">
        <v>323</v>
      </c>
      <c r="D140" s="53">
        <f t="shared" ref="D140:E140" si="34">SUM(D141:D149)</f>
        <v>53033</v>
      </c>
      <c r="E140" s="53">
        <f t="shared" si="34"/>
        <v>81907.67</v>
      </c>
      <c r="F140" s="54">
        <f t="shared" si="31"/>
        <v>154.44660871532818</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v>53033</v>
      </c>
      <c r="E149" s="244">
        <v>81907.67</v>
      </c>
      <c r="F149" s="54">
        <f t="shared" si="31"/>
        <v>154.44660871532818</v>
      </c>
    </row>
    <row r="150" spans="1:6" ht="12.75" customHeight="1" x14ac:dyDescent="0.2">
      <c r="A150" s="55">
        <v>683</v>
      </c>
      <c r="B150" s="87" t="s">
        <v>342</v>
      </c>
      <c r="C150" s="52" t="s">
        <v>343</v>
      </c>
      <c r="D150" s="244">
        <v>24599</v>
      </c>
      <c r="E150" s="244"/>
      <c r="F150" s="54">
        <f t="shared" si="31"/>
        <v>0</v>
      </c>
    </row>
    <row r="151" spans="1:6" ht="12.75" customHeight="1" x14ac:dyDescent="0.2">
      <c r="A151" s="55">
        <v>3</v>
      </c>
      <c r="B151" s="87" t="s">
        <v>344</v>
      </c>
      <c r="C151" s="52" t="s">
        <v>52</v>
      </c>
      <c r="D151" s="53">
        <f t="shared" ref="D151:E151" si="35">D152+D163+D196+D215+D224+D252+D263</f>
        <v>36458624</v>
      </c>
      <c r="E151" s="53">
        <f t="shared" si="35"/>
        <v>45477474.629999995</v>
      </c>
      <c r="F151" s="54">
        <f t="shared" si="31"/>
        <v>124.73722165159056</v>
      </c>
    </row>
    <row r="152" spans="1:6" ht="12.75" customHeight="1" x14ac:dyDescent="0.2">
      <c r="A152" s="55">
        <v>31</v>
      </c>
      <c r="B152" s="87" t="s">
        <v>345</v>
      </c>
      <c r="C152" s="52" t="s">
        <v>346</v>
      </c>
      <c r="D152" s="53">
        <f t="shared" ref="D152:E152" si="36">D153+D158+D159</f>
        <v>7870857</v>
      </c>
      <c r="E152" s="53">
        <f t="shared" si="36"/>
        <v>9266373.120000001</v>
      </c>
      <c r="F152" s="54">
        <f t="shared" si="31"/>
        <v>117.73016737567461</v>
      </c>
    </row>
    <row r="153" spans="1:6" ht="12.75" customHeight="1" x14ac:dyDescent="0.2">
      <c r="A153" s="55">
        <v>311</v>
      </c>
      <c r="B153" s="87" t="s">
        <v>347</v>
      </c>
      <c r="C153" s="52" t="s">
        <v>348</v>
      </c>
      <c r="D153" s="53">
        <f t="shared" ref="D153:E153" si="37">SUM(D154:D157)</f>
        <v>6182694</v>
      </c>
      <c r="E153" s="53">
        <f t="shared" si="37"/>
        <v>7261762.2600000007</v>
      </c>
      <c r="F153" s="54">
        <f t="shared" si="31"/>
        <v>117.4530432850146</v>
      </c>
    </row>
    <row r="154" spans="1:6" ht="12.75" customHeight="1" x14ac:dyDescent="0.2">
      <c r="A154" s="55">
        <v>3111</v>
      </c>
      <c r="B154" s="87" t="s">
        <v>349</v>
      </c>
      <c r="C154" s="52" t="s">
        <v>350</v>
      </c>
      <c r="D154" s="244">
        <v>6113276</v>
      </c>
      <c r="E154" s="244">
        <v>7130912.6100000003</v>
      </c>
      <c r="F154" s="54">
        <f t="shared" si="31"/>
        <v>116.64633839532192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69418</v>
      </c>
      <c r="E156" s="244">
        <v>130849.65</v>
      </c>
      <c r="F156" s="54">
        <f t="shared" si="31"/>
        <v>188.49527500072028</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567162</v>
      </c>
      <c r="E158" s="244">
        <v>679077.03</v>
      </c>
      <c r="F158" s="54">
        <f t="shared" si="31"/>
        <v>119.73246268261978</v>
      </c>
    </row>
    <row r="159" spans="1:6" ht="12.75" customHeight="1" x14ac:dyDescent="0.2">
      <c r="A159" s="55">
        <v>313</v>
      </c>
      <c r="B159" s="87" t="s">
        <v>359</v>
      </c>
      <c r="C159" s="52" t="s">
        <v>360</v>
      </c>
      <c r="D159" s="53">
        <f t="shared" ref="D159:E159" si="38">SUM(D160:D162)</f>
        <v>1121001</v>
      </c>
      <c r="E159" s="53">
        <f t="shared" si="38"/>
        <v>1325533.83</v>
      </c>
      <c r="F159" s="54">
        <f t="shared" si="31"/>
        <v>118.24555285856124</v>
      </c>
    </row>
    <row r="160" spans="1:6" ht="12.75" customHeight="1" x14ac:dyDescent="0.2">
      <c r="A160" s="55">
        <v>3131</v>
      </c>
      <c r="B160" s="87" t="s">
        <v>138</v>
      </c>
      <c r="C160" s="52" t="s">
        <v>361</v>
      </c>
      <c r="D160" s="244">
        <v>107446</v>
      </c>
      <c r="E160" s="244">
        <v>129586.13</v>
      </c>
      <c r="F160" s="54">
        <f t="shared" si="31"/>
        <v>120.60582059825403</v>
      </c>
    </row>
    <row r="161" spans="1:6" ht="12.75" customHeight="1" x14ac:dyDescent="0.2">
      <c r="A161" s="55">
        <v>3132</v>
      </c>
      <c r="B161" s="87" t="s">
        <v>362</v>
      </c>
      <c r="C161" s="52" t="s">
        <v>363</v>
      </c>
      <c r="D161" s="244">
        <v>1013555</v>
      </c>
      <c r="E161" s="244">
        <v>1195947.7</v>
      </c>
      <c r="F161" s="54">
        <f t="shared" si="31"/>
        <v>117.99534312395478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10729892</v>
      </c>
      <c r="E163" s="53">
        <f t="shared" si="39"/>
        <v>15414363.069999997</v>
      </c>
      <c r="F163" s="54">
        <f t="shared" si="31"/>
        <v>143.6581381247826</v>
      </c>
    </row>
    <row r="164" spans="1:6" ht="12.75" customHeight="1" x14ac:dyDescent="0.2">
      <c r="A164" s="55">
        <v>321</v>
      </c>
      <c r="B164" s="87" t="s">
        <v>368</v>
      </c>
      <c r="C164" s="52" t="s">
        <v>369</v>
      </c>
      <c r="D164" s="53">
        <f t="shared" ref="D164:E164" si="40">SUM(D165:D168)</f>
        <v>203321</v>
      </c>
      <c r="E164" s="53">
        <f t="shared" si="40"/>
        <v>262771.14</v>
      </c>
      <c r="F164" s="54">
        <f t="shared" si="31"/>
        <v>129.23954731680448</v>
      </c>
    </row>
    <row r="165" spans="1:6" ht="12.75" customHeight="1" x14ac:dyDescent="0.2">
      <c r="A165" s="55">
        <v>3211</v>
      </c>
      <c r="B165" s="87" t="s">
        <v>370</v>
      </c>
      <c r="C165" s="52" t="s">
        <v>371</v>
      </c>
      <c r="D165" s="244">
        <v>50654</v>
      </c>
      <c r="E165" s="244">
        <v>45766.62</v>
      </c>
      <c r="F165" s="54">
        <f t="shared" si="31"/>
        <v>90.351443123938878</v>
      </c>
    </row>
    <row r="166" spans="1:6" ht="12.75" customHeight="1" x14ac:dyDescent="0.2">
      <c r="A166" s="55">
        <v>3212</v>
      </c>
      <c r="B166" s="87" t="s">
        <v>372</v>
      </c>
      <c r="C166" s="52" t="s">
        <v>373</v>
      </c>
      <c r="D166" s="244">
        <v>131356</v>
      </c>
      <c r="E166" s="244">
        <v>166824.42000000001</v>
      </c>
      <c r="F166" s="54">
        <f t="shared" si="31"/>
        <v>127.00175096683822</v>
      </c>
    </row>
    <row r="167" spans="1:6" ht="12.75" customHeight="1" x14ac:dyDescent="0.2">
      <c r="A167" s="55">
        <v>3213</v>
      </c>
      <c r="B167" s="87" t="s">
        <v>374</v>
      </c>
      <c r="C167" s="52" t="s">
        <v>375</v>
      </c>
      <c r="D167" s="244">
        <v>13895</v>
      </c>
      <c r="E167" s="244">
        <v>40726.1</v>
      </c>
      <c r="F167" s="54">
        <f t="shared" si="31"/>
        <v>293.09895645915793</v>
      </c>
    </row>
    <row r="168" spans="1:6" ht="12.75" customHeight="1" x14ac:dyDescent="0.2">
      <c r="A168" s="55">
        <v>3214</v>
      </c>
      <c r="B168" s="87" t="s">
        <v>376</v>
      </c>
      <c r="C168" s="52" t="s">
        <v>377</v>
      </c>
      <c r="D168" s="244">
        <v>7416</v>
      </c>
      <c r="E168" s="244">
        <v>9454</v>
      </c>
      <c r="F168" s="54">
        <f t="shared" si="31"/>
        <v>127.48112189859762</v>
      </c>
    </row>
    <row r="169" spans="1:6" ht="12.75" customHeight="1" x14ac:dyDescent="0.2">
      <c r="A169" s="55">
        <v>322</v>
      </c>
      <c r="B169" s="87" t="s">
        <v>378</v>
      </c>
      <c r="C169" s="52" t="s">
        <v>379</v>
      </c>
      <c r="D169" s="53">
        <f t="shared" ref="D169:E169" si="41">SUM(D170:D176)</f>
        <v>1472934</v>
      </c>
      <c r="E169" s="53">
        <f t="shared" si="41"/>
        <v>2652479.3699999996</v>
      </c>
      <c r="F169" s="54">
        <f t="shared" si="31"/>
        <v>180.08134580368161</v>
      </c>
    </row>
    <row r="170" spans="1:6" ht="12.75" customHeight="1" x14ac:dyDescent="0.2">
      <c r="A170" s="55">
        <v>3221</v>
      </c>
      <c r="B170" s="87" t="s">
        <v>380</v>
      </c>
      <c r="C170" s="52" t="s">
        <v>381</v>
      </c>
      <c r="D170" s="244">
        <v>128211</v>
      </c>
      <c r="E170" s="244">
        <v>254535.96</v>
      </c>
      <c r="F170" s="54">
        <f t="shared" si="31"/>
        <v>198.52895617380725</v>
      </c>
    </row>
    <row r="171" spans="1:6" ht="12.75" customHeight="1" x14ac:dyDescent="0.2">
      <c r="A171" s="55">
        <v>3222</v>
      </c>
      <c r="B171" s="87" t="s">
        <v>382</v>
      </c>
      <c r="C171" s="52" t="s">
        <v>383</v>
      </c>
      <c r="D171" s="244">
        <v>75917</v>
      </c>
      <c r="E171" s="244">
        <v>145045.17000000001</v>
      </c>
      <c r="F171" s="54">
        <f t="shared" si="31"/>
        <v>191.05756286470751</v>
      </c>
    </row>
    <row r="172" spans="1:6" ht="12.75" customHeight="1" x14ac:dyDescent="0.2">
      <c r="A172" s="55">
        <v>3223</v>
      </c>
      <c r="B172" s="87" t="s">
        <v>384</v>
      </c>
      <c r="C172" s="52" t="s">
        <v>385</v>
      </c>
      <c r="D172" s="244">
        <v>945948</v>
      </c>
      <c r="E172" s="244">
        <v>1693038.67</v>
      </c>
      <c r="F172" s="54">
        <f t="shared" si="31"/>
        <v>178.97798504780388</v>
      </c>
    </row>
    <row r="173" spans="1:6" ht="12.75" customHeight="1" x14ac:dyDescent="0.2">
      <c r="A173" s="55">
        <v>3224</v>
      </c>
      <c r="B173" s="87" t="s">
        <v>386</v>
      </c>
      <c r="C173" s="52" t="s">
        <v>387</v>
      </c>
      <c r="D173" s="244">
        <v>177064</v>
      </c>
      <c r="E173" s="244">
        <v>385790.21</v>
      </c>
      <c r="F173" s="54">
        <f t="shared" si="31"/>
        <v>217.88178850585101</v>
      </c>
    </row>
    <row r="174" spans="1:6" ht="12.75" customHeight="1" x14ac:dyDescent="0.2">
      <c r="A174" s="55">
        <v>3225</v>
      </c>
      <c r="B174" s="87" t="s">
        <v>388</v>
      </c>
      <c r="C174" s="52" t="s">
        <v>389</v>
      </c>
      <c r="D174" s="244">
        <v>125704</v>
      </c>
      <c r="E174" s="244">
        <v>67430.94</v>
      </c>
      <c r="F174" s="54">
        <f t="shared" si="31"/>
        <v>53.642636670273028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20090</v>
      </c>
      <c r="E176" s="244">
        <v>106638.42</v>
      </c>
      <c r="F176" s="54">
        <f t="shared" si="31"/>
        <v>530.80348432055746</v>
      </c>
    </row>
    <row r="177" spans="1:6" ht="12.75" customHeight="1" x14ac:dyDescent="0.2">
      <c r="A177" s="55">
        <v>323</v>
      </c>
      <c r="B177" s="87" t="s">
        <v>394</v>
      </c>
      <c r="C177" s="52" t="s">
        <v>395</v>
      </c>
      <c r="D177" s="53">
        <f t="shared" ref="D177:E177" si="42">SUM(D178:D186)</f>
        <v>7270067</v>
      </c>
      <c r="E177" s="53">
        <f t="shared" si="42"/>
        <v>11371629.179999998</v>
      </c>
      <c r="F177" s="54">
        <f t="shared" si="31"/>
        <v>156.41711665105697</v>
      </c>
    </row>
    <row r="178" spans="1:6" ht="12.75" customHeight="1" x14ac:dyDescent="0.2">
      <c r="A178" s="55">
        <v>3231</v>
      </c>
      <c r="B178" s="87" t="s">
        <v>396</v>
      </c>
      <c r="C178" s="52" t="s">
        <v>397</v>
      </c>
      <c r="D178" s="244">
        <v>251479</v>
      </c>
      <c r="E178" s="244">
        <v>204682.58</v>
      </c>
      <c r="F178" s="54">
        <f t="shared" si="31"/>
        <v>81.391519769046312</v>
      </c>
    </row>
    <row r="179" spans="1:6" ht="12.75" customHeight="1" x14ac:dyDescent="0.2">
      <c r="A179" s="55">
        <v>3232</v>
      </c>
      <c r="B179" s="87" t="s">
        <v>398</v>
      </c>
      <c r="C179" s="52" t="s">
        <v>399</v>
      </c>
      <c r="D179" s="244">
        <v>3945777</v>
      </c>
      <c r="E179" s="244">
        <v>8259079.3600000003</v>
      </c>
      <c r="F179" s="54">
        <f t="shared" si="31"/>
        <v>209.31439764588825</v>
      </c>
    </row>
    <row r="180" spans="1:6" ht="12.75" customHeight="1" x14ac:dyDescent="0.2">
      <c r="A180" s="55">
        <v>3233</v>
      </c>
      <c r="B180" s="87" t="s">
        <v>400</v>
      </c>
      <c r="C180" s="52" t="s">
        <v>401</v>
      </c>
      <c r="D180" s="244">
        <v>203841</v>
      </c>
      <c r="E180" s="244">
        <v>241947.5</v>
      </c>
      <c r="F180" s="54">
        <f t="shared" si="31"/>
        <v>118.69422736348429</v>
      </c>
    </row>
    <row r="181" spans="1:6" ht="12.75" customHeight="1" x14ac:dyDescent="0.2">
      <c r="A181" s="55">
        <v>3234</v>
      </c>
      <c r="B181" s="87" t="s">
        <v>402</v>
      </c>
      <c r="C181" s="52" t="s">
        <v>403</v>
      </c>
      <c r="D181" s="244">
        <v>478319</v>
      </c>
      <c r="E181" s="244">
        <v>473654.94</v>
      </c>
      <c r="F181" s="54">
        <f t="shared" si="31"/>
        <v>99.024905972792226</v>
      </c>
    </row>
    <row r="182" spans="1:6" ht="12.75" customHeight="1" x14ac:dyDescent="0.2">
      <c r="A182" s="55">
        <v>3235</v>
      </c>
      <c r="B182" s="87" t="s">
        <v>404</v>
      </c>
      <c r="C182" s="52" t="s">
        <v>405</v>
      </c>
      <c r="D182" s="244">
        <v>141056</v>
      </c>
      <c r="E182" s="244">
        <v>72325.53</v>
      </c>
      <c r="F182" s="54">
        <f t="shared" si="31"/>
        <v>51.274337851633391</v>
      </c>
    </row>
    <row r="183" spans="1:6" ht="12.75" customHeight="1" x14ac:dyDescent="0.2">
      <c r="A183" s="55">
        <v>3236</v>
      </c>
      <c r="B183" s="87" t="s">
        <v>406</v>
      </c>
      <c r="C183" s="52" t="s">
        <v>407</v>
      </c>
      <c r="D183" s="244">
        <v>137346</v>
      </c>
      <c r="E183" s="244">
        <v>105170</v>
      </c>
      <c r="F183" s="54">
        <f t="shared" si="31"/>
        <v>76.573034525941779</v>
      </c>
    </row>
    <row r="184" spans="1:6" ht="12.75" customHeight="1" x14ac:dyDescent="0.2">
      <c r="A184" s="55">
        <v>3237</v>
      </c>
      <c r="B184" s="87" t="s">
        <v>408</v>
      </c>
      <c r="C184" s="52" t="s">
        <v>409</v>
      </c>
      <c r="D184" s="244">
        <v>1349742</v>
      </c>
      <c r="E184" s="244">
        <v>1207924.42</v>
      </c>
      <c r="F184" s="54">
        <f t="shared" si="31"/>
        <v>89.492986066966864</v>
      </c>
    </row>
    <row r="185" spans="1:6" ht="12.75" customHeight="1" x14ac:dyDescent="0.2">
      <c r="A185" s="55">
        <v>3238</v>
      </c>
      <c r="B185" s="87" t="s">
        <v>410</v>
      </c>
      <c r="C185" s="52" t="s">
        <v>411</v>
      </c>
      <c r="D185" s="244">
        <v>282334</v>
      </c>
      <c r="E185" s="244">
        <v>345898.56</v>
      </c>
      <c r="F185" s="54">
        <f t="shared" si="31"/>
        <v>122.51395864472573</v>
      </c>
    </row>
    <row r="186" spans="1:6" ht="12.75" customHeight="1" x14ac:dyDescent="0.2">
      <c r="A186" s="55">
        <v>3239</v>
      </c>
      <c r="B186" s="87" t="s">
        <v>412</v>
      </c>
      <c r="C186" s="52" t="s">
        <v>413</v>
      </c>
      <c r="D186" s="244">
        <v>480173</v>
      </c>
      <c r="E186" s="244">
        <v>460946.29</v>
      </c>
      <c r="F186" s="54">
        <f t="shared" si="31"/>
        <v>95.995878568765832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1783570</v>
      </c>
      <c r="E188" s="53">
        <f t="shared" si="43"/>
        <v>1127483.3799999999</v>
      </c>
      <c r="F188" s="54">
        <f t="shared" si="31"/>
        <v>63.214977825372699</v>
      </c>
    </row>
    <row r="189" spans="1:6" ht="12.75" customHeight="1" x14ac:dyDescent="0.2">
      <c r="A189" s="55">
        <v>3291</v>
      </c>
      <c r="B189" s="234" t="s">
        <v>418</v>
      </c>
      <c r="C189" s="52" t="s">
        <v>419</v>
      </c>
      <c r="D189" s="244">
        <v>281739</v>
      </c>
      <c r="E189" s="244">
        <v>122464.06</v>
      </c>
      <c r="F189" s="54">
        <f t="shared" si="31"/>
        <v>43.467201913828049</v>
      </c>
    </row>
    <row r="190" spans="1:6" ht="12.75" customHeight="1" x14ac:dyDescent="0.2">
      <c r="A190" s="55">
        <v>3292</v>
      </c>
      <c r="B190" s="87" t="s">
        <v>420</v>
      </c>
      <c r="C190" s="52" t="s">
        <v>421</v>
      </c>
      <c r="D190" s="244">
        <v>64766</v>
      </c>
      <c r="E190" s="244">
        <v>57246.11</v>
      </c>
      <c r="F190" s="54">
        <f t="shared" si="31"/>
        <v>88.389139363246144</v>
      </c>
    </row>
    <row r="191" spans="1:6" ht="12.75" customHeight="1" x14ac:dyDescent="0.2">
      <c r="A191" s="55">
        <v>3293</v>
      </c>
      <c r="B191" s="87" t="s">
        <v>422</v>
      </c>
      <c r="C191" s="52" t="s">
        <v>423</v>
      </c>
      <c r="D191" s="244">
        <v>88953</v>
      </c>
      <c r="E191" s="244">
        <v>215853.37</v>
      </c>
      <c r="F191" s="54">
        <f t="shared" si="31"/>
        <v>242.6600227086214</v>
      </c>
    </row>
    <row r="192" spans="1:6" ht="12.75" customHeight="1" x14ac:dyDescent="0.2">
      <c r="A192" s="55">
        <v>3294</v>
      </c>
      <c r="B192" s="87" t="s">
        <v>424</v>
      </c>
      <c r="C192" s="52" t="s">
        <v>425</v>
      </c>
      <c r="D192" s="244">
        <v>7500</v>
      </c>
      <c r="E192" s="244">
        <v>12500</v>
      </c>
      <c r="F192" s="54">
        <f t="shared" si="31"/>
        <v>166.66666666666669</v>
      </c>
    </row>
    <row r="193" spans="1:6" ht="12.75" customHeight="1" x14ac:dyDescent="0.2">
      <c r="A193" s="55">
        <v>3295</v>
      </c>
      <c r="B193" s="87" t="s">
        <v>426</v>
      </c>
      <c r="C193" s="52" t="s">
        <v>427</v>
      </c>
      <c r="D193" s="244">
        <v>1251238</v>
      </c>
      <c r="E193" s="244">
        <v>658217.4</v>
      </c>
      <c r="F193" s="54">
        <f t="shared" si="31"/>
        <v>52.605291719081428</v>
      </c>
    </row>
    <row r="194" spans="1:6" ht="12.75" customHeight="1" x14ac:dyDescent="0.2">
      <c r="A194" s="55" t="s">
        <v>428</v>
      </c>
      <c r="B194" s="87" t="s">
        <v>429</v>
      </c>
      <c r="C194" s="52" t="s">
        <v>428</v>
      </c>
      <c r="D194" s="244">
        <v>34973</v>
      </c>
      <c r="E194" s="244">
        <v>41990.18</v>
      </c>
      <c r="F194" s="54">
        <f t="shared" si="31"/>
        <v>120.06456409229978</v>
      </c>
    </row>
    <row r="195" spans="1:6" ht="12.75" customHeight="1" x14ac:dyDescent="0.2">
      <c r="A195" s="55">
        <v>3299</v>
      </c>
      <c r="B195" s="87" t="s">
        <v>430</v>
      </c>
      <c r="C195" s="52" t="s">
        <v>431</v>
      </c>
      <c r="D195" s="244">
        <v>54401</v>
      </c>
      <c r="E195" s="244">
        <v>19212.259999999998</v>
      </c>
      <c r="F195" s="54">
        <f t="shared" si="31"/>
        <v>35.316005220492272</v>
      </c>
    </row>
    <row r="196" spans="1:6" ht="12.75" customHeight="1" x14ac:dyDescent="0.2">
      <c r="A196" s="55">
        <v>34</v>
      </c>
      <c r="B196" s="234" t="s">
        <v>432</v>
      </c>
      <c r="C196" s="52" t="s">
        <v>433</v>
      </c>
      <c r="D196" s="53">
        <f t="shared" ref="D196:E196" si="44">D197+D202+D210</f>
        <v>78984</v>
      </c>
      <c r="E196" s="53">
        <f t="shared" si="44"/>
        <v>281950.92000000004</v>
      </c>
      <c r="F196" s="54">
        <f t="shared" si="31"/>
        <v>356.97219690063815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78984</v>
      </c>
      <c r="E210" s="53">
        <f t="shared" si="47"/>
        <v>281950.92000000004</v>
      </c>
      <c r="F210" s="54">
        <f t="shared" si="31"/>
        <v>356.97219690063815</v>
      </c>
    </row>
    <row r="211" spans="1:6" ht="12.75" customHeight="1" x14ac:dyDescent="0.2">
      <c r="A211" s="55">
        <v>3431</v>
      </c>
      <c r="B211" s="234" t="s">
        <v>462</v>
      </c>
      <c r="C211" s="52" t="s">
        <v>463</v>
      </c>
      <c r="D211" s="244">
        <v>56532</v>
      </c>
      <c r="E211" s="244">
        <v>41008.01</v>
      </c>
      <c r="F211" s="54">
        <f t="shared" si="31"/>
        <v>72.539464374159763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2280</v>
      </c>
      <c r="E213" s="244">
        <v>334.02</v>
      </c>
      <c r="F213" s="54">
        <f t="shared" si="31"/>
        <v>14.649999999999999</v>
      </c>
    </row>
    <row r="214" spans="1:6" ht="12.75" customHeight="1" x14ac:dyDescent="0.2">
      <c r="A214" s="55">
        <v>3434</v>
      </c>
      <c r="B214" s="87" t="s">
        <v>468</v>
      </c>
      <c r="C214" s="52" t="s">
        <v>469</v>
      </c>
      <c r="D214" s="244">
        <v>20172</v>
      </c>
      <c r="E214" s="244">
        <v>240608.89</v>
      </c>
      <c r="F214" s="54">
        <f t="shared" si="31"/>
        <v>1192.7864862185208</v>
      </c>
    </row>
    <row r="215" spans="1:6" ht="12.75" customHeight="1" x14ac:dyDescent="0.2">
      <c r="A215" s="55">
        <v>35</v>
      </c>
      <c r="B215" s="87" t="s">
        <v>470</v>
      </c>
      <c r="C215" s="52" t="s">
        <v>471</v>
      </c>
      <c r="D215" s="53">
        <f t="shared" ref="D215:E215" si="48">D216+D219+D223</f>
        <v>1206623</v>
      </c>
      <c r="E215" s="53">
        <f t="shared" si="48"/>
        <v>8552043.7699999996</v>
      </c>
      <c r="F215" s="54">
        <f t="shared" si="31"/>
        <v>708.75855756106091</v>
      </c>
    </row>
    <row r="216" spans="1:6" ht="12.75" customHeight="1" x14ac:dyDescent="0.2">
      <c r="A216" s="55">
        <v>351</v>
      </c>
      <c r="B216" s="87" t="s">
        <v>472</v>
      </c>
      <c r="C216" s="52" t="s">
        <v>473</v>
      </c>
      <c r="D216" s="53">
        <f t="shared" ref="D216:E216" si="49">SUM(D217:D218)</f>
        <v>1176923</v>
      </c>
      <c r="E216" s="53">
        <f t="shared" si="49"/>
        <v>2189004.19</v>
      </c>
      <c r="F216" s="54">
        <f t="shared" si="31"/>
        <v>185.99383222181908</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v>1176923</v>
      </c>
      <c r="E218" s="244">
        <v>2189004.19</v>
      </c>
      <c r="F218" s="54">
        <f t="shared" si="31"/>
        <v>185.99383222181908</v>
      </c>
    </row>
    <row r="219" spans="1:6" ht="24" x14ac:dyDescent="0.2">
      <c r="A219" s="55">
        <v>352</v>
      </c>
      <c r="B219" s="87" t="s">
        <v>478</v>
      </c>
      <c r="C219" s="52" t="s">
        <v>479</v>
      </c>
      <c r="D219" s="53">
        <f t="shared" ref="D219:E219" si="50">SUM(D220:D222)</f>
        <v>29700</v>
      </c>
      <c r="E219" s="53">
        <f t="shared" si="50"/>
        <v>6363039.5800000001</v>
      </c>
      <c r="F219" s="54" t="str">
        <f t="shared" si="31"/>
        <v>&gt;&gt;100</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v>6208559.1399999997</v>
      </c>
      <c r="F221" s="54" t="str">
        <f t="shared" si="31"/>
        <v>-</v>
      </c>
    </row>
    <row r="222" spans="1:6" ht="12.75" customHeight="1" x14ac:dyDescent="0.2">
      <c r="A222" s="55">
        <v>3523</v>
      </c>
      <c r="B222" s="87" t="s">
        <v>484</v>
      </c>
      <c r="C222" s="52" t="s">
        <v>485</v>
      </c>
      <c r="D222" s="244">
        <v>29700</v>
      </c>
      <c r="E222" s="244">
        <v>154480.44</v>
      </c>
      <c r="F222" s="54">
        <f t="shared" si="31"/>
        <v>520.13616161616164</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4259202</v>
      </c>
      <c r="E224" s="53">
        <f t="shared" si="51"/>
        <v>4462839.6099999994</v>
      </c>
      <c r="F224" s="54">
        <f t="shared" ref="F224:F235" si="52">IF(D224&lt;&gt;0,IF(E224/D224&gt;=100,"&gt;&gt;100",E224/D224*100),"-")</f>
        <v>104.78112120533376</v>
      </c>
    </row>
    <row r="225" spans="1:6" ht="12.75" customHeight="1" x14ac:dyDescent="0.2">
      <c r="A225" s="55">
        <v>361</v>
      </c>
      <c r="B225" s="87" t="s">
        <v>490</v>
      </c>
      <c r="C225" s="52" t="s">
        <v>491</v>
      </c>
      <c r="D225" s="53">
        <f t="shared" ref="D225:E225" si="53">SUM(D226:D227)</f>
        <v>3898508</v>
      </c>
      <c r="E225" s="53">
        <f t="shared" si="53"/>
        <v>4184785.01</v>
      </c>
      <c r="F225" s="54">
        <f t="shared" si="52"/>
        <v>107.34324541593861</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v>3898508</v>
      </c>
      <c r="E227" s="244">
        <v>4184785.01</v>
      </c>
      <c r="F227" s="54">
        <f t="shared" si="52"/>
        <v>107.34324541593861</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143259</v>
      </c>
      <c r="E231" s="53">
        <f t="shared" si="55"/>
        <v>108944</v>
      </c>
      <c r="F231" s="54">
        <f t="shared" si="52"/>
        <v>76.046880126204982</v>
      </c>
    </row>
    <row r="232" spans="1:6" ht="12.75" customHeight="1" x14ac:dyDescent="0.2">
      <c r="A232" s="55">
        <v>3631</v>
      </c>
      <c r="B232" s="87" t="s">
        <v>504</v>
      </c>
      <c r="C232" s="52" t="s">
        <v>505</v>
      </c>
      <c r="D232" s="244">
        <v>143259</v>
      </c>
      <c r="E232" s="244">
        <v>108944</v>
      </c>
      <c r="F232" s="54">
        <f t="shared" si="52"/>
        <v>76.046880126204982</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217435</v>
      </c>
      <c r="E236" s="53">
        <f t="shared" si="56"/>
        <v>169110.6</v>
      </c>
      <c r="F236" s="54">
        <f t="shared" ref="F236:F239" si="57">IF(D236&lt;&gt;0,IF(E236/D236&gt;=100,"&gt;&gt;100",E236/D236*100),"-")</f>
        <v>77.775243176121606</v>
      </c>
    </row>
    <row r="237" spans="1:6" ht="12.75" customHeight="1" x14ac:dyDescent="0.2">
      <c r="A237" s="55" t="s">
        <v>514</v>
      </c>
      <c r="B237" s="87" t="s">
        <v>515</v>
      </c>
      <c r="C237" s="52" t="s">
        <v>514</v>
      </c>
      <c r="D237" s="244">
        <v>145526</v>
      </c>
      <c r="E237" s="244">
        <v>149110.6</v>
      </c>
      <c r="F237" s="54">
        <f t="shared" si="57"/>
        <v>102.46320245179557</v>
      </c>
    </row>
    <row r="238" spans="1:6" ht="12.75" customHeight="1" x14ac:dyDescent="0.2">
      <c r="A238" s="55" t="s">
        <v>516</v>
      </c>
      <c r="B238" s="87" t="s">
        <v>517</v>
      </c>
      <c r="C238" s="52" t="s">
        <v>516</v>
      </c>
      <c r="D238" s="244">
        <v>71909</v>
      </c>
      <c r="E238" s="244">
        <v>20000</v>
      </c>
      <c r="F238" s="54">
        <f t="shared" si="57"/>
        <v>27.812930231264517</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2891294</v>
      </c>
      <c r="E252" s="53">
        <f t="shared" si="63"/>
        <v>2672902.6</v>
      </c>
      <c r="F252" s="54">
        <f t="shared" ref="F252:F258" si="64">IF(D252&lt;&gt;0,IF(E252/D252&gt;=100,"&gt;&gt;100",E252/D252*100),"-")</f>
        <v>92.446586199812259</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2891294</v>
      </c>
      <c r="E259" s="53">
        <f t="shared" si="66"/>
        <v>2672902.6</v>
      </c>
      <c r="F259" s="54">
        <f t="shared" ref="F259:F262" si="67">IF(D259&lt;&gt;0,IF(E259/D259&gt;=100,"&gt;&gt;100",E259/D259*100),"-")</f>
        <v>92.446586199812259</v>
      </c>
    </row>
    <row r="260" spans="1:6" ht="12.75" customHeight="1" x14ac:dyDescent="0.2">
      <c r="A260" s="55">
        <v>3721</v>
      </c>
      <c r="B260" s="87" t="s">
        <v>556</v>
      </c>
      <c r="C260" s="52" t="s">
        <v>557</v>
      </c>
      <c r="D260" s="244">
        <v>1938958</v>
      </c>
      <c r="E260" s="244">
        <v>1985324.34</v>
      </c>
      <c r="F260" s="54">
        <f t="shared" si="67"/>
        <v>102.39130192608607</v>
      </c>
    </row>
    <row r="261" spans="1:6" ht="12.75" customHeight="1" x14ac:dyDescent="0.2">
      <c r="A261" s="55">
        <v>3722</v>
      </c>
      <c r="B261" s="87" t="s">
        <v>558</v>
      </c>
      <c r="C261" s="52" t="s">
        <v>559</v>
      </c>
      <c r="D261" s="244">
        <v>952336</v>
      </c>
      <c r="E261" s="244">
        <v>687578.26</v>
      </c>
      <c r="F261" s="54">
        <f t="shared" si="67"/>
        <v>72.19912509870467</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9421772</v>
      </c>
      <c r="E263" s="53">
        <f t="shared" si="68"/>
        <v>4827001.54</v>
      </c>
      <c r="F263" s="54">
        <f t="shared" ref="F263:F267" si="69">IF(D263&lt;&gt;0,IF(E263/D263&gt;=100,"&gt;&gt;100",E263/D263*100),"-")</f>
        <v>51.232417214086688</v>
      </c>
    </row>
    <row r="264" spans="1:6" ht="12.75" customHeight="1" x14ac:dyDescent="0.2">
      <c r="A264" s="55">
        <v>381</v>
      </c>
      <c r="B264" s="87" t="s">
        <v>564</v>
      </c>
      <c r="C264" s="52" t="s">
        <v>565</v>
      </c>
      <c r="D264" s="53">
        <f t="shared" ref="D264:E264" si="70">SUM(D265:D267)</f>
        <v>8163453</v>
      </c>
      <c r="E264" s="53">
        <f t="shared" si="70"/>
        <v>4470193.21</v>
      </c>
      <c r="F264" s="54">
        <f t="shared" si="69"/>
        <v>54.758607785210501</v>
      </c>
    </row>
    <row r="265" spans="1:6" ht="12.75" customHeight="1" x14ac:dyDescent="0.2">
      <c r="A265" s="55">
        <v>3811</v>
      </c>
      <c r="B265" s="87" t="s">
        <v>566</v>
      </c>
      <c r="C265" s="52" t="s">
        <v>567</v>
      </c>
      <c r="D265" s="244">
        <v>8163453</v>
      </c>
      <c r="E265" s="244">
        <v>4470193.21</v>
      </c>
      <c r="F265" s="54">
        <f t="shared" si="69"/>
        <v>54.758607785210501</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1258319</v>
      </c>
      <c r="E268" s="53">
        <f t="shared" si="71"/>
        <v>356808.33</v>
      </c>
      <c r="F268" s="54">
        <f t="shared" ref="F268:F272" si="72">IF(D268&lt;&gt;0,IF(E268/D268&gt;=100,"&gt;&gt;100",E268/D268*100),"-")</f>
        <v>28.355951869120627</v>
      </c>
    </row>
    <row r="269" spans="1:6" ht="12.75" customHeight="1" x14ac:dyDescent="0.2">
      <c r="A269" s="55">
        <v>3821</v>
      </c>
      <c r="B269" s="87" t="s">
        <v>574</v>
      </c>
      <c r="C269" s="52" t="s">
        <v>575</v>
      </c>
      <c r="D269" s="244">
        <v>1258319</v>
      </c>
      <c r="E269" s="244">
        <v>356808.33</v>
      </c>
      <c r="F269" s="54">
        <f t="shared" si="72"/>
        <v>28.355951869120627</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36458624</v>
      </c>
      <c r="E289" s="53">
        <f t="shared" si="79"/>
        <v>45477474.629999995</v>
      </c>
      <c r="F289" s="54">
        <f t="shared" si="76"/>
        <v>124.73722165159056</v>
      </c>
    </row>
    <row r="290" spans="1:6" ht="12.75" customHeight="1" x14ac:dyDescent="0.2">
      <c r="A290" s="55" t="s">
        <v>605</v>
      </c>
      <c r="B290" s="87" t="s">
        <v>616</v>
      </c>
      <c r="C290" s="52" t="s">
        <v>617</v>
      </c>
      <c r="D290" s="53">
        <f>IF(D6&gt;=D289,D6-D289,0)</f>
        <v>21048263</v>
      </c>
      <c r="E290" s="53">
        <f>IF(E6&gt;=E289,E6-E289,0)</f>
        <v>33512672.620000005</v>
      </c>
      <c r="F290" s="54">
        <f t="shared" si="76"/>
        <v>159.21823392267572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131494296</v>
      </c>
      <c r="E292" s="244">
        <v>152387264.16</v>
      </c>
      <c r="F292" s="54">
        <f t="shared" si="76"/>
        <v>115.88887791756382</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14369614</v>
      </c>
      <c r="E294" s="244">
        <v>10125898.779999999</v>
      </c>
      <c r="F294" s="54">
        <f t="shared" si="76"/>
        <v>70.467437608275347</v>
      </c>
    </row>
    <row r="295" spans="1:6" ht="24" x14ac:dyDescent="0.2">
      <c r="A295" s="55">
        <v>9661</v>
      </c>
      <c r="B295" s="87" t="s">
        <v>626</v>
      </c>
      <c r="C295" s="52" t="s">
        <v>627</v>
      </c>
      <c r="D295" s="244">
        <v>255878</v>
      </c>
      <c r="E295" s="244">
        <v>2765430.33</v>
      </c>
      <c r="F295" s="54">
        <f t="shared" si="76"/>
        <v>1080.7612729503905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174300</v>
      </c>
      <c r="E298" s="53">
        <f t="shared" si="80"/>
        <v>60111</v>
      </c>
      <c r="F298" s="54">
        <f t="shared" ref="F298:F418" si="81">IF(D298&lt;&gt;0,IF(E298/D298&gt;=100,"&gt;&gt;100",E298/D298*100),"-")</f>
        <v>34.487091222030983</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174300</v>
      </c>
      <c r="E311" s="53">
        <f t="shared" si="85"/>
        <v>60111</v>
      </c>
      <c r="F311" s="54">
        <f t="shared" si="81"/>
        <v>34.487091222030983</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1300</v>
      </c>
      <c r="E317" s="53">
        <f t="shared" si="87"/>
        <v>0</v>
      </c>
      <c r="F317" s="54">
        <f t="shared" si="81"/>
        <v>0</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v>1300</v>
      </c>
      <c r="E319" s="244"/>
      <c r="F319" s="54">
        <f t="shared" si="81"/>
        <v>0</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173000</v>
      </c>
      <c r="E326" s="53">
        <f t="shared" si="88"/>
        <v>60111</v>
      </c>
      <c r="F326" s="54">
        <f t="shared" si="81"/>
        <v>34.746242774566468</v>
      </c>
    </row>
    <row r="327" spans="1:6" ht="12.75" customHeight="1" x14ac:dyDescent="0.2">
      <c r="A327" s="55">
        <v>7231</v>
      </c>
      <c r="B327" s="87" t="s">
        <v>689</v>
      </c>
      <c r="C327" s="52" t="s">
        <v>690</v>
      </c>
      <c r="D327" s="244">
        <v>173000</v>
      </c>
      <c r="E327" s="244">
        <v>60111</v>
      </c>
      <c r="F327" s="54">
        <f t="shared" si="81"/>
        <v>34.746242774566468</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11206453</v>
      </c>
      <c r="E350" s="53">
        <f t="shared" si="95"/>
        <v>11188887.57</v>
      </c>
      <c r="F350" s="54">
        <f t="shared" si="81"/>
        <v>99.843256113241182</v>
      </c>
    </row>
    <row r="351" spans="1:6" ht="12.75" customHeight="1" x14ac:dyDescent="0.2">
      <c r="A351" s="55">
        <v>41</v>
      </c>
      <c r="B351" s="87" t="s">
        <v>737</v>
      </c>
      <c r="C351" s="52" t="s">
        <v>738</v>
      </c>
      <c r="D351" s="53">
        <f t="shared" ref="D351:E351" si="96">D352+D356</f>
        <v>537670</v>
      </c>
      <c r="E351" s="53">
        <f t="shared" si="96"/>
        <v>6417684.6699999999</v>
      </c>
      <c r="F351" s="54">
        <f t="shared" si="81"/>
        <v>1193.610331616047</v>
      </c>
    </row>
    <row r="352" spans="1:6" ht="12.75" customHeight="1" x14ac:dyDescent="0.2">
      <c r="A352" s="55">
        <v>411</v>
      </c>
      <c r="B352" s="87" t="s">
        <v>739</v>
      </c>
      <c r="C352" s="52" t="s">
        <v>740</v>
      </c>
      <c r="D352" s="53">
        <f t="shared" ref="D352:E352" si="97">SUM(D353:D355)</f>
        <v>537670</v>
      </c>
      <c r="E352" s="53">
        <f t="shared" si="97"/>
        <v>6417684.6699999999</v>
      </c>
      <c r="F352" s="54">
        <f t="shared" si="81"/>
        <v>1193.610331616047</v>
      </c>
    </row>
    <row r="353" spans="1:6" ht="12.75" customHeight="1" x14ac:dyDescent="0.2">
      <c r="A353" s="55">
        <v>4111</v>
      </c>
      <c r="B353" s="87" t="s">
        <v>637</v>
      </c>
      <c r="C353" s="52" t="s">
        <v>741</v>
      </c>
      <c r="D353" s="244">
        <v>537670</v>
      </c>
      <c r="E353" s="244">
        <v>6417684.6699999999</v>
      </c>
      <c r="F353" s="54">
        <f t="shared" si="81"/>
        <v>1193.610331616047</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7967470</v>
      </c>
      <c r="E363" s="53">
        <f t="shared" si="99"/>
        <v>2664414.7199999997</v>
      </c>
      <c r="F363" s="54">
        <f t="shared" si="81"/>
        <v>33.441164133658482</v>
      </c>
    </row>
    <row r="364" spans="1:6" ht="12.75" customHeight="1" x14ac:dyDescent="0.2">
      <c r="A364" s="55">
        <v>421</v>
      </c>
      <c r="B364" s="87" t="s">
        <v>755</v>
      </c>
      <c r="C364" s="52" t="s">
        <v>756</v>
      </c>
      <c r="D364" s="53">
        <f t="shared" ref="D364:E364" si="100">SUM(D365:D368)</f>
        <v>4071886</v>
      </c>
      <c r="E364" s="53">
        <f t="shared" si="100"/>
        <v>323438.75</v>
      </c>
      <c r="F364" s="54">
        <f t="shared" si="81"/>
        <v>7.9432172217002144</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v>49676.25</v>
      </c>
      <c r="F366" s="54" t="str">
        <f t="shared" si="81"/>
        <v>-</v>
      </c>
    </row>
    <row r="367" spans="1:6" ht="12.75" customHeight="1" x14ac:dyDescent="0.2">
      <c r="A367" s="55">
        <v>4213</v>
      </c>
      <c r="B367" s="87" t="s">
        <v>665</v>
      </c>
      <c r="C367" s="52" t="s">
        <v>759</v>
      </c>
      <c r="D367" s="244">
        <v>50637</v>
      </c>
      <c r="E367" s="244">
        <v>238750</v>
      </c>
      <c r="F367" s="54">
        <f t="shared" si="81"/>
        <v>471.49317692596321</v>
      </c>
    </row>
    <row r="368" spans="1:6" ht="12.75" customHeight="1" x14ac:dyDescent="0.2">
      <c r="A368" s="55">
        <v>4214</v>
      </c>
      <c r="B368" s="87" t="s">
        <v>667</v>
      </c>
      <c r="C368" s="52" t="s">
        <v>760</v>
      </c>
      <c r="D368" s="244">
        <v>4021249</v>
      </c>
      <c r="E368" s="244">
        <v>35012.5</v>
      </c>
      <c r="F368" s="54">
        <f t="shared" si="81"/>
        <v>0.87068719196448674</v>
      </c>
    </row>
    <row r="369" spans="1:6" ht="12.75" customHeight="1" x14ac:dyDescent="0.2">
      <c r="A369" s="55">
        <v>422</v>
      </c>
      <c r="B369" s="87" t="s">
        <v>761</v>
      </c>
      <c r="C369" s="52" t="s">
        <v>762</v>
      </c>
      <c r="D369" s="53">
        <f t="shared" ref="D369:E369" si="101">SUM(D370:D377)</f>
        <v>3695922</v>
      </c>
      <c r="E369" s="53">
        <f t="shared" si="101"/>
        <v>1377963.47</v>
      </c>
      <c r="F369" s="54">
        <f t="shared" si="81"/>
        <v>37.283348241656618</v>
      </c>
    </row>
    <row r="370" spans="1:6" ht="12.75" customHeight="1" x14ac:dyDescent="0.2">
      <c r="A370" s="55">
        <v>4221</v>
      </c>
      <c r="B370" s="87" t="s">
        <v>671</v>
      </c>
      <c r="C370" s="52" t="s">
        <v>763</v>
      </c>
      <c r="D370" s="244">
        <v>53917</v>
      </c>
      <c r="E370" s="244">
        <v>136525.07999999999</v>
      </c>
      <c r="F370" s="54">
        <f t="shared" si="81"/>
        <v>253.2134206280023</v>
      </c>
    </row>
    <row r="371" spans="1:6" ht="12.75" customHeight="1" x14ac:dyDescent="0.2">
      <c r="A371" s="55">
        <v>4222</v>
      </c>
      <c r="B371" s="87" t="s">
        <v>764</v>
      </c>
      <c r="C371" s="52" t="s">
        <v>765</v>
      </c>
      <c r="D371" s="244">
        <v>2503</v>
      </c>
      <c r="E371" s="244">
        <v>2824</v>
      </c>
      <c r="F371" s="54">
        <f t="shared" si="81"/>
        <v>112.82461046743907</v>
      </c>
    </row>
    <row r="372" spans="1:6" ht="12.75" customHeight="1" x14ac:dyDescent="0.2">
      <c r="A372" s="55">
        <v>4223</v>
      </c>
      <c r="B372" s="87" t="s">
        <v>675</v>
      </c>
      <c r="C372" s="52" t="s">
        <v>766</v>
      </c>
      <c r="D372" s="244">
        <v>43435</v>
      </c>
      <c r="E372" s="244">
        <v>70253.39</v>
      </c>
      <c r="F372" s="54">
        <f t="shared" si="81"/>
        <v>161.74373201335328</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3596067</v>
      </c>
      <c r="E376" s="244">
        <v>1168361</v>
      </c>
      <c r="F376" s="54">
        <f t="shared" si="81"/>
        <v>32.489967511728786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79900</v>
      </c>
      <c r="E378" s="53">
        <f t="shared" si="102"/>
        <v>940562.5</v>
      </c>
      <c r="F378" s="54">
        <f t="shared" si="81"/>
        <v>1177.174593241552</v>
      </c>
    </row>
    <row r="379" spans="1:6" ht="12.75" customHeight="1" x14ac:dyDescent="0.2">
      <c r="A379" s="55">
        <v>4231</v>
      </c>
      <c r="B379" s="87" t="s">
        <v>689</v>
      </c>
      <c r="C379" s="52" t="s">
        <v>774</v>
      </c>
      <c r="D379" s="244">
        <v>79900</v>
      </c>
      <c r="E379" s="244">
        <v>940562.5</v>
      </c>
      <c r="F379" s="54">
        <f t="shared" si="81"/>
        <v>1177.174593241552</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119762</v>
      </c>
      <c r="E391" s="53">
        <f t="shared" si="105"/>
        <v>22450</v>
      </c>
      <c r="F391" s="54">
        <f t="shared" si="81"/>
        <v>18.745511931998461</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119762</v>
      </c>
      <c r="E394" s="244">
        <v>22450</v>
      </c>
      <c r="F394" s="54">
        <f t="shared" si="81"/>
        <v>18.745511931998461</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2701313</v>
      </c>
      <c r="E402" s="53">
        <f t="shared" si="109"/>
        <v>2106788.1800000002</v>
      </c>
      <c r="F402" s="54">
        <f t="shared" si="81"/>
        <v>77.991264988544458</v>
      </c>
    </row>
    <row r="403" spans="1:6" ht="12.75" customHeight="1" x14ac:dyDescent="0.2">
      <c r="A403" s="55">
        <v>451</v>
      </c>
      <c r="B403" s="87" t="s">
        <v>808</v>
      </c>
      <c r="C403" s="52" t="s">
        <v>809</v>
      </c>
      <c r="D403" s="244">
        <v>2701313</v>
      </c>
      <c r="E403" s="244">
        <v>2106788.1800000002</v>
      </c>
      <c r="F403" s="54">
        <f t="shared" si="81"/>
        <v>77.991264988544458</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11032153</v>
      </c>
      <c r="E408" s="53">
        <f t="shared" si="111"/>
        <v>11128776.57</v>
      </c>
      <c r="F408" s="54">
        <f t="shared" si="81"/>
        <v>100.87583602221615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125206361</v>
      </c>
      <c r="E410" s="244">
        <v>136083219.27000001</v>
      </c>
      <c r="F410" s="54">
        <f t="shared" si="81"/>
        <v>108.68714511237971</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57681187</v>
      </c>
      <c r="E412" s="53">
        <f>E6+E298</f>
        <v>79050258.25</v>
      </c>
      <c r="F412" s="54">
        <f t="shared" si="81"/>
        <v>137.04686460422528</v>
      </c>
    </row>
    <row r="413" spans="1:6" ht="12.75" customHeight="1" x14ac:dyDescent="0.2">
      <c r="A413" s="55" t="s">
        <v>605</v>
      </c>
      <c r="B413" s="87" t="s">
        <v>828</v>
      </c>
      <c r="C413" s="52" t="s">
        <v>829</v>
      </c>
      <c r="D413" s="53">
        <f t="shared" ref="D413:E413" si="112">D289+D350</f>
        <v>47665077</v>
      </c>
      <c r="E413" s="53">
        <f t="shared" si="112"/>
        <v>56666362.199999996</v>
      </c>
      <c r="F413" s="54">
        <f t="shared" si="81"/>
        <v>118.88444489452938</v>
      </c>
    </row>
    <row r="414" spans="1:6" ht="12.75" customHeight="1" x14ac:dyDescent="0.2">
      <c r="A414" s="55" t="s">
        <v>605</v>
      </c>
      <c r="B414" s="87" t="s">
        <v>830</v>
      </c>
      <c r="C414" s="52" t="s">
        <v>831</v>
      </c>
      <c r="D414" s="53">
        <f t="shared" ref="D414:E414" si="113">IF(D412&gt;=D413,D412-D413,0)</f>
        <v>10016110</v>
      </c>
      <c r="E414" s="53">
        <f t="shared" si="113"/>
        <v>22383896.050000004</v>
      </c>
      <c r="F414" s="54">
        <f t="shared" si="81"/>
        <v>223.47893593421003</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6287935</v>
      </c>
      <c r="E416" s="53">
        <f t="shared" si="115"/>
        <v>16304044.889999986</v>
      </c>
      <c r="F416" s="54">
        <f t="shared" si="81"/>
        <v>259.2909260353357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14369614</v>
      </c>
      <c r="E418" s="64">
        <f t="shared" si="117"/>
        <v>10125898.779999999</v>
      </c>
      <c r="F418" s="59">
        <f t="shared" si="81"/>
        <v>70.467437608275347</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12745500</v>
      </c>
      <c r="E528" s="53">
        <f t="shared" si="148"/>
        <v>10000060.300000001</v>
      </c>
      <c r="F528" s="54">
        <f t="shared" si="119"/>
        <v>78.459537091522506</v>
      </c>
    </row>
    <row r="529" spans="1:6" ht="24" x14ac:dyDescent="0.2">
      <c r="A529" s="55">
        <v>51</v>
      </c>
      <c r="B529" s="87" t="s">
        <v>1061</v>
      </c>
      <c r="C529" s="52" t="s">
        <v>1062</v>
      </c>
      <c r="D529" s="53">
        <f t="shared" ref="D529:E529" si="149">D530+D535+D538+D542+D543+D550+D555+D563</f>
        <v>12745500</v>
      </c>
      <c r="E529" s="53">
        <f t="shared" si="149"/>
        <v>10000060.300000001</v>
      </c>
      <c r="F529" s="54">
        <f t="shared" si="119"/>
        <v>78.459537091522506</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12745500</v>
      </c>
      <c r="E563" s="53">
        <f t="shared" si="156"/>
        <v>10000060.300000001</v>
      </c>
      <c r="F563" s="54">
        <f t="shared" si="119"/>
        <v>78.459537091522506</v>
      </c>
    </row>
    <row r="564" spans="1:6" ht="12.75" customHeight="1" x14ac:dyDescent="0.2">
      <c r="A564" s="55" t="s">
        <v>1131</v>
      </c>
      <c r="B564" s="87" t="s">
        <v>1132</v>
      </c>
      <c r="C564" s="52" t="s">
        <v>1131</v>
      </c>
      <c r="D564" s="244">
        <v>12745500</v>
      </c>
      <c r="E564" s="244">
        <v>10000060.300000001</v>
      </c>
      <c r="F564" s="54">
        <f t="shared" si="119"/>
        <v>78.459537091522506</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12745500</v>
      </c>
      <c r="E636" s="53">
        <f t="shared" si="179"/>
        <v>10000060.300000001</v>
      </c>
      <c r="F636" s="54">
        <f t="shared" si="119"/>
        <v>78.459537091522506</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v>397517</v>
      </c>
      <c r="E638" s="244">
        <v>13143017.01</v>
      </c>
      <c r="F638" s="54">
        <f t="shared" si="119"/>
        <v>3306.2779730175057</v>
      </c>
    </row>
    <row r="639" spans="1:6" ht="12.75" customHeight="1" x14ac:dyDescent="0.2">
      <c r="A639" s="55" t="s">
        <v>605</v>
      </c>
      <c r="B639" s="87" t="s">
        <v>1272</v>
      </c>
      <c r="C639" s="52" t="s">
        <v>1273</v>
      </c>
      <c r="D639" s="53">
        <f t="shared" ref="D639:E639" si="180">D412+D420</f>
        <v>57681187</v>
      </c>
      <c r="E639" s="53">
        <f t="shared" si="180"/>
        <v>79050258.25</v>
      </c>
      <c r="F639" s="54">
        <f t="shared" si="119"/>
        <v>137.04686460422528</v>
      </c>
    </row>
    <row r="640" spans="1:6" ht="12.75" customHeight="1" x14ac:dyDescent="0.2">
      <c r="A640" s="55" t="s">
        <v>605</v>
      </c>
      <c r="B640" s="87" t="s">
        <v>1274</v>
      </c>
      <c r="C640" s="52" t="s">
        <v>1275</v>
      </c>
      <c r="D640" s="53">
        <f t="shared" ref="D640:E640" si="181">D413+D528</f>
        <v>60410577</v>
      </c>
      <c r="E640" s="53">
        <f t="shared" si="181"/>
        <v>66666422.5</v>
      </c>
      <c r="F640" s="54">
        <f t="shared" si="119"/>
        <v>110.35554667852287</v>
      </c>
    </row>
    <row r="641" spans="1:6" ht="12.75" customHeight="1" x14ac:dyDescent="0.2">
      <c r="A641" s="55" t="s">
        <v>605</v>
      </c>
      <c r="B641" s="87" t="s">
        <v>1276</v>
      </c>
      <c r="C641" s="52" t="s">
        <v>1277</v>
      </c>
      <c r="D641" s="53">
        <f t="shared" ref="D641:E641" si="182">IF(D639&gt;=D640,D639-D640,0)</f>
        <v>0</v>
      </c>
      <c r="E641" s="53">
        <f t="shared" si="182"/>
        <v>12383835.75</v>
      </c>
      <c r="F641" s="54" t="str">
        <f t="shared" si="119"/>
        <v>-</v>
      </c>
    </row>
    <row r="642" spans="1:6" ht="12.75" customHeight="1" x14ac:dyDescent="0.2">
      <c r="A642" s="55" t="s">
        <v>605</v>
      </c>
      <c r="B642" s="87" t="s">
        <v>1278</v>
      </c>
      <c r="C642" s="52" t="s">
        <v>1279</v>
      </c>
      <c r="D642" s="53">
        <f t="shared" ref="D642:E642" si="183">IF(D640&gt;=D639,D640-D639,0)</f>
        <v>2729390</v>
      </c>
      <c r="E642" s="53">
        <f t="shared" si="183"/>
        <v>0</v>
      </c>
      <c r="F642" s="54">
        <f t="shared" si="119"/>
        <v>0</v>
      </c>
    </row>
    <row r="643" spans="1:6" ht="24" x14ac:dyDescent="0.2">
      <c r="A643" s="62" t="s">
        <v>1280</v>
      </c>
      <c r="B643" s="87" t="s">
        <v>1281</v>
      </c>
      <c r="C643" s="63" t="s">
        <v>1280</v>
      </c>
      <c r="D643" s="53">
        <f t="shared" ref="D643:E643" si="184">IF(D416-D417+D637-D638&gt;=0,D416-D417+D637-D638,0)</f>
        <v>5890418</v>
      </c>
      <c r="E643" s="53">
        <f t="shared" si="184"/>
        <v>3161027.8799999859</v>
      </c>
      <c r="F643" s="54">
        <f t="shared" si="119"/>
        <v>53.663897536643169</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3161028</v>
      </c>
      <c r="E645" s="53">
        <f t="shared" si="186"/>
        <v>15544863.629999986</v>
      </c>
      <c r="F645" s="54">
        <f t="shared" si="119"/>
        <v>491.76608464081892</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537990</v>
      </c>
      <c r="E647" s="245">
        <v>620302.56000000006</v>
      </c>
      <c r="F647" s="59">
        <f t="shared" si="119"/>
        <v>115.30001672893549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9583334</v>
      </c>
      <c r="E649" s="244">
        <v>7064455.7000000002</v>
      </c>
      <c r="F649" s="54">
        <f t="shared" ref="F649:F724" si="188">IF(D649&lt;&gt;0,IF(E649/D649&gt;=100,"&gt;&gt;100",E649/D649*100),"-")</f>
        <v>73.71605435018752</v>
      </c>
    </row>
    <row r="650" spans="1:6" ht="12.75" customHeight="1" x14ac:dyDescent="0.2">
      <c r="A650" s="55" t="s">
        <v>1293</v>
      </c>
      <c r="B650" s="87" t="s">
        <v>1294</v>
      </c>
      <c r="C650" s="52" t="s">
        <v>1293</v>
      </c>
      <c r="D650" s="244">
        <v>65133114</v>
      </c>
      <c r="E650" s="244">
        <v>95241845.400000006</v>
      </c>
      <c r="F650" s="54">
        <f t="shared" si="188"/>
        <v>146.22645771243182</v>
      </c>
    </row>
    <row r="651" spans="1:6" ht="12.75" customHeight="1" x14ac:dyDescent="0.2">
      <c r="A651" s="55" t="s">
        <v>1295</v>
      </c>
      <c r="B651" s="87" t="s">
        <v>1296</v>
      </c>
      <c r="C651" s="52" t="s">
        <v>1295</v>
      </c>
      <c r="D651" s="244">
        <v>67651992</v>
      </c>
      <c r="E651" s="244">
        <v>83934487.019999996</v>
      </c>
      <c r="F651" s="54">
        <f t="shared" si="188"/>
        <v>124.0680200813599</v>
      </c>
    </row>
    <row r="652" spans="1:6" ht="24" x14ac:dyDescent="0.2">
      <c r="A652" s="55">
        <v>11</v>
      </c>
      <c r="B652" s="87" t="s">
        <v>1297</v>
      </c>
      <c r="C652" s="52" t="s">
        <v>1298</v>
      </c>
      <c r="D652" s="53">
        <f t="shared" ref="D652:E652" si="189">+D649+D650-D651</f>
        <v>7064456</v>
      </c>
      <c r="E652" s="53">
        <f t="shared" si="189"/>
        <v>18371814.080000013</v>
      </c>
      <c r="F652" s="54">
        <f t="shared" si="188"/>
        <v>260.05985570580401</v>
      </c>
    </row>
    <row r="653" spans="1:6" ht="24" x14ac:dyDescent="0.2">
      <c r="A653" s="55" t="s">
        <v>605</v>
      </c>
      <c r="B653" s="87" t="s">
        <v>1299</v>
      </c>
      <c r="C653" s="52" t="s">
        <v>1300</v>
      </c>
      <c r="D653" s="264">
        <v>72</v>
      </c>
      <c r="E653" s="264">
        <v>66</v>
      </c>
      <c r="F653" s="54">
        <f t="shared" si="188"/>
        <v>91.666666666666657</v>
      </c>
    </row>
    <row r="654" spans="1:6" ht="24" x14ac:dyDescent="0.2">
      <c r="A654" s="55" t="s">
        <v>605</v>
      </c>
      <c r="B654" s="87" t="s">
        <v>1301</v>
      </c>
      <c r="C654" s="52" t="s">
        <v>1302</v>
      </c>
      <c r="D654" s="264">
        <v>18</v>
      </c>
      <c r="E654" s="264">
        <v>18</v>
      </c>
      <c r="F654" s="54">
        <f t="shared" si="188"/>
        <v>100</v>
      </c>
    </row>
    <row r="655" spans="1:6" ht="12.75" customHeight="1" x14ac:dyDescent="0.2">
      <c r="A655" s="55" t="s">
        <v>605</v>
      </c>
      <c r="B655" s="87" t="s">
        <v>1303</v>
      </c>
      <c r="C655" s="52" t="s">
        <v>1304</v>
      </c>
      <c r="D655" s="264">
        <v>51</v>
      </c>
      <c r="E655" s="264">
        <v>63</v>
      </c>
      <c r="F655" s="54">
        <f t="shared" si="188"/>
        <v>123.52941176470588</v>
      </c>
    </row>
    <row r="656" spans="1:6" ht="12.75" customHeight="1" x14ac:dyDescent="0.2">
      <c r="A656" s="55" t="s">
        <v>605</v>
      </c>
      <c r="B656" s="87" t="s">
        <v>1305</v>
      </c>
      <c r="C656" s="52" t="s">
        <v>1306</v>
      </c>
      <c r="D656" s="264">
        <v>18</v>
      </c>
      <c r="E656" s="264">
        <v>17</v>
      </c>
      <c r="F656" s="54">
        <f t="shared" si="188"/>
        <v>94.444444444444443</v>
      </c>
    </row>
    <row r="657" spans="1:6" ht="24" x14ac:dyDescent="0.2">
      <c r="A657" s="55" t="s">
        <v>1307</v>
      </c>
      <c r="B657" s="87" t="s">
        <v>1308</v>
      </c>
      <c r="C657" s="52" t="s">
        <v>1309</v>
      </c>
      <c r="D657" s="244"/>
      <c r="E657" s="244">
        <v>377209.95</v>
      </c>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3484</v>
      </c>
      <c r="E660" s="244">
        <v>2968.18</v>
      </c>
      <c r="F660" s="54">
        <f t="shared" si="188"/>
        <v>85.194603903559113</v>
      </c>
    </row>
    <row r="661" spans="1:6" ht="12.75" customHeight="1" x14ac:dyDescent="0.2">
      <c r="A661" s="55">
        <v>63311</v>
      </c>
      <c r="B661" s="87" t="s">
        <v>1316</v>
      </c>
      <c r="C661" s="52" t="s">
        <v>1317</v>
      </c>
      <c r="D661" s="244">
        <v>35099</v>
      </c>
      <c r="E661" s="244">
        <v>1407546.88</v>
      </c>
      <c r="F661" s="54">
        <f t="shared" si="188"/>
        <v>4010.2193224878201</v>
      </c>
    </row>
    <row r="662" spans="1:6" ht="12.75" customHeight="1" x14ac:dyDescent="0.2">
      <c r="A662" s="55">
        <v>63312</v>
      </c>
      <c r="B662" s="87" t="s">
        <v>1318</v>
      </c>
      <c r="C662" s="52" t="s">
        <v>1319</v>
      </c>
      <c r="D662" s="244">
        <v>1142248</v>
      </c>
      <c r="E662" s="244">
        <v>204007.23</v>
      </c>
      <c r="F662" s="54">
        <f t="shared" si="188"/>
        <v>17.860152086061873</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1366670</v>
      </c>
      <c r="E665" s="244"/>
      <c r="F665" s="54">
        <f t="shared" si="188"/>
        <v>0</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26500</v>
      </c>
      <c r="E694" s="244">
        <v>2249622</v>
      </c>
      <c r="F694" s="54">
        <f t="shared" si="188"/>
        <v>8489.139622641509</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239989</v>
      </c>
      <c r="E698" s="244">
        <v>370793.06</v>
      </c>
      <c r="F698" s="54">
        <f t="shared" si="188"/>
        <v>154.50418977536472</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28700</v>
      </c>
      <c r="E710" s="244">
        <v>49200</v>
      </c>
      <c r="F710" s="54">
        <f t="shared" si="188"/>
        <v>171.42857142857142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171669</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18194</v>
      </c>
      <c r="E717" s="244">
        <v>75991.820000000007</v>
      </c>
      <c r="F717" s="54">
        <f t="shared" si="188"/>
        <v>417.67516763768276</v>
      </c>
    </row>
    <row r="718" spans="1:6" ht="12.75" customHeight="1" x14ac:dyDescent="0.2">
      <c r="A718" s="55">
        <v>32121</v>
      </c>
      <c r="B718" s="87" t="s">
        <v>1412</v>
      </c>
      <c r="C718" s="52" t="s">
        <v>1413</v>
      </c>
      <c r="D718" s="244">
        <v>131356</v>
      </c>
      <c r="E718" s="244">
        <v>166824.42000000001</v>
      </c>
      <c r="F718" s="54">
        <f t="shared" si="188"/>
        <v>127.00175096683822</v>
      </c>
    </row>
    <row r="719" spans="1:6" ht="12.75" customHeight="1" x14ac:dyDescent="0.2">
      <c r="A719" s="55" t="s">
        <v>1414</v>
      </c>
      <c r="B719" s="87" t="s">
        <v>1415</v>
      </c>
      <c r="C719" s="52" t="s">
        <v>1414</v>
      </c>
      <c r="D719" s="244">
        <v>28527</v>
      </c>
      <c r="E719" s="244"/>
      <c r="F719" s="54">
        <f t="shared" si="188"/>
        <v>0</v>
      </c>
    </row>
    <row r="720" spans="1:6" ht="12.75" customHeight="1" x14ac:dyDescent="0.2">
      <c r="A720" s="55" t="s">
        <v>1416</v>
      </c>
      <c r="B720" s="87" t="s">
        <v>1417</v>
      </c>
      <c r="C720" s="52" t="s">
        <v>1416</v>
      </c>
      <c r="D720" s="244">
        <v>7431</v>
      </c>
      <c r="E720" s="244">
        <v>17842.169999999998</v>
      </c>
      <c r="F720" s="54">
        <f t="shared" si="188"/>
        <v>240.1045619701251</v>
      </c>
    </row>
    <row r="721" spans="1:6" ht="12.75" customHeight="1" x14ac:dyDescent="0.2">
      <c r="A721" s="55" t="s">
        <v>1418</v>
      </c>
      <c r="B721" s="87" t="s">
        <v>1419</v>
      </c>
      <c r="C721" s="52" t="s">
        <v>1418</v>
      </c>
      <c r="D721" s="244">
        <v>3341</v>
      </c>
      <c r="E721" s="244">
        <v>4161.33</v>
      </c>
      <c r="F721" s="54">
        <f t="shared" si="188"/>
        <v>124.55342711762944</v>
      </c>
    </row>
    <row r="722" spans="1:6" ht="12.75" customHeight="1" x14ac:dyDescent="0.2">
      <c r="A722" s="55" t="s">
        <v>1420</v>
      </c>
      <c r="B722" s="87" t="s">
        <v>1421</v>
      </c>
      <c r="C722" s="52" t="s">
        <v>1420</v>
      </c>
      <c r="D722" s="244">
        <v>49386</v>
      </c>
      <c r="E722" s="244">
        <v>59033.18</v>
      </c>
      <c r="F722" s="54">
        <f t="shared" si="188"/>
        <v>119.53424047300854</v>
      </c>
    </row>
    <row r="723" spans="1:6" ht="12.75" customHeight="1" x14ac:dyDescent="0.2">
      <c r="A723" s="55" t="s">
        <v>1422</v>
      </c>
      <c r="B723" s="87" t="s">
        <v>1423</v>
      </c>
      <c r="C723" s="52" t="s">
        <v>1422</v>
      </c>
      <c r="D723" s="244">
        <v>407165</v>
      </c>
      <c r="E723" s="244">
        <v>475211.11</v>
      </c>
      <c r="F723" s="54">
        <f t="shared" si="188"/>
        <v>116.71217074159124</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68145</v>
      </c>
      <c r="E725" s="244">
        <v>94944.06</v>
      </c>
      <c r="F725" s="54">
        <f t="shared" ref="F725:F979" si="190">IF(D725&lt;&gt;0,IF(E725/D725&gt;=100,"&gt;&gt;100",E725/D725*100),"-")</f>
        <v>139.32652432313449</v>
      </c>
    </row>
    <row r="726" spans="1:6" ht="12.75" customHeight="1" x14ac:dyDescent="0.2">
      <c r="A726" s="55" t="s">
        <v>1428</v>
      </c>
      <c r="B726" s="87" t="s">
        <v>1429</v>
      </c>
      <c r="C726" s="52" t="s">
        <v>1428</v>
      </c>
      <c r="D726" s="244">
        <v>7257</v>
      </c>
      <c r="E726" s="244">
        <v>7257.26</v>
      </c>
      <c r="F726" s="54">
        <f t="shared" si="190"/>
        <v>100.00358274769188</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v>13840.44</v>
      </c>
      <c r="F759" s="54" t="str">
        <f t="shared" si="190"/>
        <v>-</v>
      </c>
    </row>
    <row r="760" spans="1:6" ht="12.75" customHeight="1" x14ac:dyDescent="0.2">
      <c r="A760" s="55">
        <v>35232</v>
      </c>
      <c r="B760" s="87" t="s">
        <v>1496</v>
      </c>
      <c r="C760" s="52" t="s">
        <v>1497</v>
      </c>
      <c r="D760" s="244">
        <v>29700</v>
      </c>
      <c r="E760" s="244">
        <v>140640</v>
      </c>
      <c r="F760" s="54">
        <f t="shared" si="190"/>
        <v>473.53535353535358</v>
      </c>
    </row>
    <row r="761" spans="1:6" ht="12.75" customHeight="1" x14ac:dyDescent="0.2">
      <c r="A761" s="55">
        <v>36313</v>
      </c>
      <c r="B761" s="87" t="s">
        <v>1498</v>
      </c>
      <c r="C761" s="52" t="s">
        <v>1499</v>
      </c>
      <c r="D761" s="244">
        <v>73429</v>
      </c>
      <c r="E761" s="244"/>
      <c r="F761" s="54">
        <f t="shared" si="190"/>
        <v>0</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v>108944</v>
      </c>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v>69830</v>
      </c>
      <c r="E766" s="244"/>
      <c r="F766" s="54">
        <f t="shared" si="190"/>
        <v>0</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494809</v>
      </c>
      <c r="E816" s="244">
        <v>424524.34</v>
      </c>
      <c r="F816" s="54">
        <f t="shared" si="190"/>
        <v>85.795597897370499</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1002649</v>
      </c>
      <c r="E819" s="244">
        <v>938800</v>
      </c>
      <c r="F819" s="54">
        <f t="shared" si="190"/>
        <v>93.631968914345904</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v>441500</v>
      </c>
      <c r="E821" s="244">
        <v>563500</v>
      </c>
      <c r="F821" s="54">
        <f t="shared" si="190"/>
        <v>127.63306908267271</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v>58500</v>
      </c>
      <c r="F823" s="54" t="str">
        <f t="shared" si="190"/>
        <v>-</v>
      </c>
    </row>
    <row r="824" spans="1:6" ht="12.75" customHeight="1" x14ac:dyDescent="0.2">
      <c r="A824" s="55">
        <v>37221</v>
      </c>
      <c r="B824" s="87" t="s">
        <v>1624</v>
      </c>
      <c r="C824" s="52" t="s">
        <v>1625</v>
      </c>
      <c r="D824" s="244">
        <v>504525</v>
      </c>
      <c r="E824" s="244">
        <v>235655.91</v>
      </c>
      <c r="F824" s="54">
        <f t="shared" si="190"/>
        <v>46.7084703433923</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447811</v>
      </c>
      <c r="E828" s="244">
        <v>451922.35</v>
      </c>
      <c r="F828" s="54">
        <f t="shared" si="190"/>
        <v>100.91809937674599</v>
      </c>
    </row>
    <row r="829" spans="1:6" ht="12.75" customHeight="1" x14ac:dyDescent="0.2">
      <c r="A829" s="55">
        <v>38117</v>
      </c>
      <c r="B829" s="87" t="s">
        <v>1633</v>
      </c>
      <c r="C829" s="52" t="s">
        <v>1634</v>
      </c>
      <c r="D829" s="244">
        <v>3789775</v>
      </c>
      <c r="E829" s="244"/>
      <c r="F829" s="54">
        <f t="shared" si="190"/>
        <v>0</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 zoomScale="160" zoomScaleNormal="160" workbookViewId="0">
      <selection activeCell="E167" sqref="E16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524914741</v>
      </c>
      <c r="E6" s="231">
        <f t="shared" si="0"/>
        <v>547118790.98000002</v>
      </c>
      <c r="F6" s="232">
        <f t="shared" ref="F6:F260" si="1">IF(D6&gt;0,IF(E6/D6&gt;=100,"&gt;&gt;100",E6/D6*100),"-")</f>
        <v>104.23002980211599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482213948</v>
      </c>
      <c r="E7" s="106">
        <f t="shared" si="2"/>
        <v>487752817.97000003</v>
      </c>
      <c r="F7" s="95">
        <f t="shared" si="1"/>
        <v>101.14863329710239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324353371</v>
      </c>
      <c r="E8" s="106">
        <f>E9+E10-E11</f>
        <v>326871054.91000003</v>
      </c>
      <c r="F8" s="95">
        <f t="shared" si="1"/>
        <v>100.77621635386056</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324426118</v>
      </c>
      <c r="E9" s="249">
        <v>326943802.41000003</v>
      </c>
      <c r="F9" s="95">
        <f t="shared" si="1"/>
        <v>100.776042454757</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57235</v>
      </c>
      <c r="E10" s="249">
        <v>57235</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129982</v>
      </c>
      <c r="E11" s="249">
        <v>129982.5</v>
      </c>
      <c r="F11" s="95">
        <f t="shared" si="1"/>
        <v>100.00038466864642</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119974174</v>
      </c>
      <c r="E12" s="106">
        <f t="shared" si="3"/>
        <v>136234444.75</v>
      </c>
      <c r="F12" s="95">
        <f t="shared" si="1"/>
        <v>113.55314248714893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109287455</v>
      </c>
      <c r="E13" s="106">
        <f t="shared" si="4"/>
        <v>124945530.13</v>
      </c>
      <c r="F13" s="95">
        <f t="shared" si="1"/>
        <v>114.32742223707196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471200</v>
      </c>
      <c r="E14" s="249">
        <v>471200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3969009</v>
      </c>
      <c r="E15" s="249">
        <v>4000379.61</v>
      </c>
      <c r="F15" s="95">
        <f t="shared" si="1"/>
        <v>100.79038898626835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7508806</v>
      </c>
      <c r="E16" s="249">
        <v>7768806.46</v>
      </c>
      <c r="F16" s="95">
        <f t="shared" si="1"/>
        <v>103.4626072374223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100101539</v>
      </c>
      <c r="E17" s="249">
        <v>115479480.13</v>
      </c>
      <c r="F17" s="95">
        <f t="shared" si="1"/>
        <v>115.36234236118987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2763099</v>
      </c>
      <c r="E18" s="249">
        <v>2774336.07</v>
      </c>
      <c r="F18" s="95">
        <f t="shared" si="1"/>
        <v>100.40668358245577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4589835</v>
      </c>
      <c r="E19" s="106">
        <f t="shared" si="5"/>
        <v>5011183.8099999987</v>
      </c>
      <c r="F19" s="95">
        <f t="shared" si="1"/>
        <v>109.18004263769828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1404247</v>
      </c>
      <c r="E20" s="249">
        <v>1558021.89</v>
      </c>
      <c r="F20" s="95">
        <f t="shared" si="1"/>
        <v>110.95070098066793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5359</v>
      </c>
      <c r="E21" s="249">
        <v>21331.02</v>
      </c>
      <c r="F21" s="95">
        <f t="shared" si="1"/>
        <v>398.04105243515579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691118</v>
      </c>
      <c r="E22" s="249">
        <v>748223.95</v>
      </c>
      <c r="F22" s="95">
        <f t="shared" si="1"/>
        <v>108.26283644761097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211082</v>
      </c>
      <c r="E24" s="249">
        <v>211082.31</v>
      </c>
      <c r="F24" s="95">
        <f t="shared" si="1"/>
        <v>100.00014686235681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46563</v>
      </c>
      <c r="E25" s="249">
        <v>46562.5</v>
      </c>
      <c r="F25" s="95">
        <f t="shared" si="1"/>
        <v>99.998926186027532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5725346</v>
      </c>
      <c r="E26" s="249">
        <v>7169310.3700000001</v>
      </c>
      <c r="F26" s="95">
        <f t="shared" si="1"/>
        <v>125.22056081850775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3493880</v>
      </c>
      <c r="E28" s="249">
        <v>4743348.2300000004</v>
      </c>
      <c r="F28" s="95">
        <f t="shared" si="1"/>
        <v>135.76162403974951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289912</v>
      </c>
      <c r="E29" s="106">
        <f t="shared" si="6"/>
        <v>470758.43999999994</v>
      </c>
      <c r="F29" s="95">
        <f t="shared" si="1"/>
        <v>162.37977041309085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1515902</v>
      </c>
      <c r="E30" s="249">
        <v>1963964.63</v>
      </c>
      <c r="F30" s="95">
        <f t="shared" si="1"/>
        <v>129.55749316248674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1225990</v>
      </c>
      <c r="E34" s="249">
        <v>1493206.19</v>
      </c>
      <c r="F34" s="95">
        <f t="shared" si="1"/>
        <v>121.79595184300034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59590</v>
      </c>
      <c r="E35" s="106">
        <f t="shared" si="7"/>
        <v>59590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49590</v>
      </c>
      <c r="E37" s="249">
        <v>49590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10000</v>
      </c>
      <c r="E38" s="249">
        <v>10000</v>
      </c>
      <c r="F38" s="95">
        <f t="shared" si="1"/>
        <v>100</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5747382</v>
      </c>
      <c r="E45" s="106">
        <f t="shared" si="9"/>
        <v>5747382.3700000001</v>
      </c>
      <c r="F45" s="95">
        <f t="shared" si="1"/>
        <v>100.00000643771374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64767</v>
      </c>
      <c r="E47" s="249">
        <v>64767.5</v>
      </c>
      <c r="F47" s="95">
        <f t="shared" si="1"/>
        <v>100.00077199808544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5682615</v>
      </c>
      <c r="E48" s="249">
        <v>5682614.8700000001</v>
      </c>
      <c r="F48" s="95">
        <f t="shared" si="1"/>
        <v>99.99999771232082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1409126</v>
      </c>
      <c r="E54" s="249">
        <v>1462681.47</v>
      </c>
      <c r="F54" s="95">
        <f t="shared" si="1"/>
        <v>103.80061612659195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1409126</v>
      </c>
      <c r="E55" s="249">
        <v>1462681.47</v>
      </c>
      <c r="F55" s="95">
        <f t="shared" si="1"/>
        <v>103.80061612659195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37886403</v>
      </c>
      <c r="E56" s="106">
        <f t="shared" si="11"/>
        <v>24647318.309999999</v>
      </c>
      <c r="F56" s="95">
        <f t="shared" si="1"/>
        <v>65.055841564056621</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37886403</v>
      </c>
      <c r="E57" s="249">
        <v>24647318.309999999</v>
      </c>
      <c r="F57" s="95">
        <f t="shared" si="1"/>
        <v>65.055841564056621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42700793</v>
      </c>
      <c r="E68" s="106">
        <f t="shared" si="13"/>
        <v>59365973.010000005</v>
      </c>
      <c r="F68" s="95">
        <f t="shared" si="1"/>
        <v>139.02779981158665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7064456</v>
      </c>
      <c r="E69" s="106">
        <f t="shared" si="14"/>
        <v>18371814.080000002</v>
      </c>
      <c r="F69" s="95">
        <f t="shared" si="1"/>
        <v>260.05985570580384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7037297</v>
      </c>
      <c r="E70" s="106">
        <f t="shared" si="15"/>
        <v>18359514.82</v>
      </c>
      <c r="F70" s="95">
        <f t="shared" si="1"/>
        <v>260.88873071578479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7037297</v>
      </c>
      <c r="E72" s="249">
        <v>18359514.82</v>
      </c>
      <c r="F72" s="95">
        <f t="shared" si="1"/>
        <v>260.88873071578479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27159</v>
      </c>
      <c r="E76" s="249">
        <v>12299.26</v>
      </c>
      <c r="F76" s="95">
        <f t="shared" si="1"/>
        <v>45.286129828049638</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13223824</v>
      </c>
      <c r="E78" s="106">
        <f>E79+SUM(E82:E84)-E85+E86</f>
        <v>23265943.27</v>
      </c>
      <c r="F78" s="95">
        <f t="shared" si="1"/>
        <v>175.93960166136512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13102987</v>
      </c>
      <c r="E79" s="106">
        <f t="shared" si="16"/>
        <v>23102933.640000001</v>
      </c>
      <c r="F79" s="95">
        <f t="shared" si="1"/>
        <v>176.31806884949211</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13102987</v>
      </c>
      <c r="E80" s="249">
        <v>23102933.640000001</v>
      </c>
      <c r="F80" s="95">
        <f t="shared" si="1"/>
        <v>176.31806884949211</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314</v>
      </c>
      <c r="E83" s="249">
        <v>313.52</v>
      </c>
      <c r="F83" s="95">
        <f t="shared" si="1"/>
        <v>99.847133757961785</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120523</v>
      </c>
      <c r="E86" s="249">
        <v>162696.10999999999</v>
      </c>
      <c r="F86" s="95">
        <f t="shared" si="1"/>
        <v>134.99175261153471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20000</v>
      </c>
      <c r="E87" s="106">
        <f t="shared" si="17"/>
        <v>0</v>
      </c>
      <c r="F87" s="95">
        <f t="shared" si="1"/>
        <v>0</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20000</v>
      </c>
      <c r="E88" s="106">
        <f t="shared" si="18"/>
        <v>0</v>
      </c>
      <c r="F88" s="95">
        <f t="shared" si="1"/>
        <v>0</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20000</v>
      </c>
      <c r="E93" s="249"/>
      <c r="F93" s="95">
        <f t="shared" si="1"/>
        <v>0</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7554708</v>
      </c>
      <c r="E134" s="106">
        <f t="shared" si="23"/>
        <v>7554708</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7554708</v>
      </c>
      <c r="E135" s="106">
        <f t="shared" si="24"/>
        <v>7554708</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7554708</v>
      </c>
      <c r="E139" s="249">
        <v>7554708</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14291065</v>
      </c>
      <c r="E146" s="106">
        <f t="shared" si="26"/>
        <v>9553205.1000000015</v>
      </c>
      <c r="F146" s="95">
        <f t="shared" si="1"/>
        <v>66.847398007076464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3529212</v>
      </c>
      <c r="E147" s="249">
        <v>1004579.55</v>
      </c>
      <c r="F147" s="95">
        <f t="shared" si="1"/>
        <v>28.464698351926721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690157</v>
      </c>
      <c r="E158" s="249">
        <v>693313.32</v>
      </c>
      <c r="F158" s="95">
        <f t="shared" si="1"/>
        <v>100.45733362119054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12240209</v>
      </c>
      <c r="E159" s="249">
        <v>10907699.75</v>
      </c>
      <c r="F159" s="95">
        <f t="shared" si="1"/>
        <v>89.113672405430336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86804</v>
      </c>
      <c r="E160" s="249">
        <v>109061.83</v>
      </c>
      <c r="F160" s="95">
        <f t="shared" si="1"/>
        <v>125.64147965531542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2255317</v>
      </c>
      <c r="E163" s="249">
        <v>3161449.35</v>
      </c>
      <c r="F163" s="95">
        <f t="shared" si="1"/>
        <v>140.17760474469887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8750</v>
      </c>
      <c r="E164" s="106">
        <f t="shared" si="28"/>
        <v>0</v>
      </c>
      <c r="F164" s="95">
        <f t="shared" si="1"/>
        <v>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8750</v>
      </c>
      <c r="E166" s="249"/>
      <c r="F166" s="95">
        <f t="shared" si="1"/>
        <v>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537990</v>
      </c>
      <c r="E170" s="106">
        <f t="shared" si="29"/>
        <v>620302.56000000006</v>
      </c>
      <c r="F170" s="95">
        <f t="shared" si="1"/>
        <v>115.30001672893549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537990</v>
      </c>
      <c r="E171" s="249">
        <v>620302.56000000006</v>
      </c>
      <c r="F171" s="95">
        <f t="shared" si="1"/>
        <v>115.30001672893549</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524914741</v>
      </c>
      <c r="E175" s="106">
        <f t="shared" si="30"/>
        <v>547118790.98000002</v>
      </c>
      <c r="F175" s="95">
        <f t="shared" si="1"/>
        <v>104.23002980211599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3876908</v>
      </c>
      <c r="E176" s="106">
        <f t="shared" si="31"/>
        <v>2773403.7</v>
      </c>
      <c r="F176" s="95">
        <f t="shared" si="1"/>
        <v>71.536484745059724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2142569</v>
      </c>
      <c r="E177" s="106">
        <f t="shared" si="32"/>
        <v>1875412.56</v>
      </c>
      <c r="F177" s="95">
        <f t="shared" si="1"/>
        <v>87.531022804866495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676890</v>
      </c>
      <c r="E178" s="249">
        <v>801298.64</v>
      </c>
      <c r="F178" s="95">
        <f t="shared" si="1"/>
        <v>118.37944717753255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1352461</v>
      </c>
      <c r="E179" s="249">
        <v>933576.17</v>
      </c>
      <c r="F179" s="95">
        <f t="shared" si="1"/>
        <v>69.02795496505999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1690</v>
      </c>
      <c r="E180" s="106">
        <f t="shared" si="33"/>
        <v>1718.86</v>
      </c>
      <c r="F180" s="95">
        <f t="shared" si="1"/>
        <v>101.7076923076923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1690</v>
      </c>
      <c r="E183" s="249">
        <v>1718.86</v>
      </c>
      <c r="F183" s="95">
        <f t="shared" si="1"/>
        <v>101.7076923076923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18096</v>
      </c>
      <c r="E186" s="249">
        <v>24318.84</v>
      </c>
      <c r="F186" s="95">
        <f t="shared" si="1"/>
        <v>134.38793103448276</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93432</v>
      </c>
      <c r="E188" s="249">
        <v>114500.05</v>
      </c>
      <c r="F188" s="95">
        <f t="shared" si="1"/>
        <v>122.54907312269887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1734339</v>
      </c>
      <c r="E189" s="249">
        <v>897991.14</v>
      </c>
      <c r="F189" s="95">
        <f t="shared" si="1"/>
        <v>51.777140455239724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521037833</v>
      </c>
      <c r="E237" s="106">
        <f t="shared" si="41"/>
        <v>544345387.27999997</v>
      </c>
      <c r="F237" s="95">
        <f t="shared" si="1"/>
        <v>104.47329403045478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502891673</v>
      </c>
      <c r="E238" s="106">
        <f t="shared" si="42"/>
        <v>518430603.27999997</v>
      </c>
      <c r="F238" s="95">
        <f t="shared" si="1"/>
        <v>103.08991600264577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502891673</v>
      </c>
      <c r="E239" s="106">
        <f t="shared" si="43"/>
        <v>518430603.27999997</v>
      </c>
      <c r="F239" s="95">
        <f t="shared" si="1"/>
        <v>103.08991600264577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502514156</v>
      </c>
      <c r="E240" s="249">
        <v>518053086.26999998</v>
      </c>
      <c r="F240" s="95">
        <f t="shared" si="1"/>
        <v>103.0922373199771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377517</v>
      </c>
      <c r="E241" s="249">
        <v>377517.01</v>
      </c>
      <c r="F241" s="95">
        <f t="shared" si="1"/>
        <v>100.00000264888733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3161028</v>
      </c>
      <c r="E245" s="106">
        <f t="shared" si="45"/>
        <v>15544863.629999995</v>
      </c>
      <c r="F245" s="95">
        <f t="shared" si="1"/>
        <v>491.7660846408192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152387264</v>
      </c>
      <c r="E246" s="106">
        <f t="shared" si="46"/>
        <v>185924804.94</v>
      </c>
      <c r="F246" s="95">
        <f t="shared" si="1"/>
        <v>122.00809966638681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152387264</v>
      </c>
      <c r="E247" s="249">
        <v>185924804.94</v>
      </c>
      <c r="F247" s="95">
        <f t="shared" si="1"/>
        <v>122.00809966638681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149226236</v>
      </c>
      <c r="E250" s="106">
        <f t="shared" si="47"/>
        <v>170379941.31</v>
      </c>
      <c r="F250" s="95">
        <f t="shared" si="1"/>
        <v>114.17559396861019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136083219</v>
      </c>
      <c r="E252" s="249">
        <v>147236864</v>
      </c>
      <c r="F252" s="95">
        <f t="shared" si="1"/>
        <v>108.19619427138917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13143017</v>
      </c>
      <c r="E253" s="249">
        <v>23143077.309999999</v>
      </c>
      <c r="F253" s="95">
        <f t="shared" si="1"/>
        <v>176.08648995888842</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14976382</v>
      </c>
      <c r="E255" s="249">
        <v>10369920.369999999</v>
      </c>
      <c r="F255" s="95">
        <f t="shared" si="1"/>
        <v>69.241826029811477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8750</v>
      </c>
      <c r="E256" s="249"/>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20000</v>
      </c>
      <c r="E262" s="249"/>
      <c r="F262" s="95">
        <f t="shared" ref="F262:F322" si="50">IF(D262&gt;0,IF(E262/D262&gt;=100,"&gt;&gt;100",E262/D262*100),"-")</f>
        <v>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16546382</v>
      </c>
      <c r="E264" s="249">
        <v>12714654.449999999</v>
      </c>
      <c r="F264" s="95">
        <f t="shared" si="50"/>
        <v>76.842505207482816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8750</v>
      </c>
      <c r="E266" s="249"/>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22447</v>
      </c>
      <c r="E268" s="249">
        <v>34015.42</v>
      </c>
      <c r="F268" s="95">
        <f t="shared" si="50"/>
        <v>151.53659731812715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80317</v>
      </c>
      <c r="E271" s="249">
        <v>122075.01</v>
      </c>
      <c r="F271" s="95">
        <f t="shared" si="50"/>
        <v>151.99149619632206</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149570</v>
      </c>
      <c r="E287" s="249">
        <v>800</v>
      </c>
      <c r="F287" s="95">
        <f t="shared" si="50"/>
        <v>0.53486661763722665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1992999</v>
      </c>
      <c r="E288" s="249">
        <v>1874612.56</v>
      </c>
      <c r="F288" s="95">
        <f t="shared" si="50"/>
        <v>94.05988462613378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1734339</v>
      </c>
      <c r="E290" s="249">
        <v>897991.14</v>
      </c>
      <c r="F290" s="95">
        <f t="shared" si="50"/>
        <v>51.777140455239724</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93432</v>
      </c>
      <c r="E298" s="249">
        <v>28860.39</v>
      </c>
      <c r="F298" s="95">
        <f t="shared" si="50"/>
        <v>30.889192139737993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zoomScale="120" zoomScaleNormal="120" workbookViewId="0">
      <selection activeCell="E29" sqref="E2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15040656</v>
      </c>
      <c r="E5" s="81">
        <f t="shared" si="0"/>
        <v>17291328.390000001</v>
      </c>
      <c r="F5" s="82">
        <f t="shared" ref="F5:F141" si="1">IF(D5&gt;0,IF(E5/D5&gt;=100,"&gt;&gt;100",E5/D5*100),"-")</f>
        <v>114.96392437936218</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15040656</v>
      </c>
      <c r="E6" s="83">
        <f t="shared" si="2"/>
        <v>6834759.6900000004</v>
      </c>
      <c r="F6" s="65">
        <f t="shared" si="1"/>
        <v>45.441898877283016</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15040656</v>
      </c>
      <c r="E7" s="251">
        <v>6834759.6900000004</v>
      </c>
      <c r="F7" s="65">
        <f t="shared" si="1"/>
        <v>45.441898877283016</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10006818.699999999</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v>9838841.5199999996</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v>167977.18</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v>449750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4750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v>4750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2771973</v>
      </c>
      <c r="E28" s="83">
        <f t="shared" si="6"/>
        <v>3596285.72</v>
      </c>
      <c r="F28" s="65">
        <f t="shared" si="1"/>
        <v>129.73740076111852</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2771973</v>
      </c>
      <c r="E30" s="251">
        <v>3576285.72</v>
      </c>
      <c r="F30" s="65">
        <f t="shared" si="1"/>
        <v>129.01589301194494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v>20000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2777080</v>
      </c>
      <c r="E35" s="83">
        <f t="shared" si="7"/>
        <v>2043726.5799999998</v>
      </c>
      <c r="F35" s="65">
        <f t="shared" si="1"/>
        <v>73.592643352010029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13840.44</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v>13840.44</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1464271</v>
      </c>
      <c r="E54" s="83">
        <f t="shared" si="12"/>
        <v>2029886.14</v>
      </c>
      <c r="F54" s="65">
        <f t="shared" si="1"/>
        <v>138.62776357655105</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1464271</v>
      </c>
      <c r="E55" s="251">
        <v>2029886.14</v>
      </c>
      <c r="F55" s="65">
        <f t="shared" si="1"/>
        <v>138.62776357655105</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35522</v>
      </c>
      <c r="E66" s="83">
        <f t="shared" si="14"/>
        <v>0</v>
      </c>
      <c r="F66" s="65">
        <f t="shared" si="1"/>
        <v>0</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35522</v>
      </c>
      <c r="E67" s="251"/>
      <c r="F67" s="65">
        <f t="shared" si="1"/>
        <v>0</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1277287</v>
      </c>
      <c r="E74" s="251"/>
      <c r="F74" s="65">
        <f t="shared" si="1"/>
        <v>0</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16800597</v>
      </c>
      <c r="E82" s="83">
        <f t="shared" si="16"/>
        <v>18671433.899999999</v>
      </c>
      <c r="F82" s="65">
        <f t="shared" si="1"/>
        <v>111.13553821926685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7690692</v>
      </c>
      <c r="E84" s="251">
        <v>1080209.44</v>
      </c>
      <c r="F84" s="65">
        <f t="shared" si="1"/>
        <v>14.045672873130272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966175</v>
      </c>
      <c r="E85" s="251"/>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v>3147309.92</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v>470707.28</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8143730</v>
      </c>
      <c r="E88" s="251">
        <v>13973207.26</v>
      </c>
      <c r="F88" s="65">
        <f t="shared" si="1"/>
        <v>171.5823984832503</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150000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v>150000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1995760</v>
      </c>
      <c r="E107" s="83">
        <f t="shared" si="21"/>
        <v>2232896.94</v>
      </c>
      <c r="F107" s="65">
        <f t="shared" si="1"/>
        <v>111.88203691826672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1072400</v>
      </c>
      <c r="E108" s="251">
        <v>1433008.02</v>
      </c>
      <c r="F108" s="65">
        <f t="shared" si="1"/>
        <v>133.62626072361059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360</v>
      </c>
      <c r="E109" s="251">
        <v>229080.59</v>
      </c>
      <c r="F109" s="65" t="str">
        <f t="shared" si="1"/>
        <v>&gt;&gt;100</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v>570808.32999999996</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923000</v>
      </c>
      <c r="E112" s="251"/>
      <c r="F112" s="65">
        <f t="shared" si="1"/>
        <v>0</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4588873</v>
      </c>
      <c r="E114" s="83">
        <f t="shared" si="22"/>
        <v>7167099.5300000003</v>
      </c>
      <c r="F114" s="65">
        <f t="shared" si="1"/>
        <v>156.18430778101725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4588873</v>
      </c>
      <c r="E115" s="83">
        <f t="shared" si="23"/>
        <v>7167099.5300000003</v>
      </c>
      <c r="F115" s="65">
        <f t="shared" si="1"/>
        <v>156.18430778101725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4588873</v>
      </c>
      <c r="E116" s="251">
        <v>7117423.2800000003</v>
      </c>
      <c r="F116" s="65">
        <f t="shared" si="1"/>
        <v>155.1017707397873</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v>49676.25</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3816431</v>
      </c>
      <c r="E129" s="83">
        <f t="shared" si="26"/>
        <v>5508841.1400000006</v>
      </c>
      <c r="F129" s="65">
        <f t="shared" si="1"/>
        <v>144.34536193632221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3816431</v>
      </c>
      <c r="E138" s="251">
        <v>4389302.9400000004</v>
      </c>
      <c r="F138" s="65">
        <f t="shared" si="1"/>
        <v>115.01067201267364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v>1119538.2</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47791370</v>
      </c>
      <c r="E141" s="108">
        <f t="shared" si="28"/>
        <v>56666362.199999996</v>
      </c>
      <c r="F141" s="84">
        <f t="shared" si="1"/>
        <v>118.57028204046043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zoomScale="130" zoomScaleNormal="130"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3998348.7</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3828848.7</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3828848.7</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v>3828848.7</v>
      </c>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169500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169500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v>169500</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2" zoomScale="140" zoomScaleNormal="140" workbookViewId="0">
      <selection activeCell="D50" sqref="D5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3876911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32964709.030000001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28275557.379999999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8747359.4399999995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14458451.82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23451.47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78840.44</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772178.26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4195275.95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4689151.6500000004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34068216.329999998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28619368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8622951.2100000009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14877337.869999999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100075.4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78840.44</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765955.35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4174207.73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5448848.3300000001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2773403.700000003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800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800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800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800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2772603.7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1874612.56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897991.14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4" zoomScale="120" zoomScaleNormal="12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29978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Prka</cp:lastModifiedBy>
  <cp:lastPrinted>2023-02-14T13:44:58Z</cp:lastPrinted>
  <dcterms:created xsi:type="dcterms:W3CDTF">2022-04-01T05:14:30Z</dcterms:created>
  <dcterms:modified xsi:type="dcterms:W3CDTF">2023-02-16T06:31:31Z</dcterms:modified>
</cp:coreProperties>
</file>